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SALVADOR\OUTUBRO ROSA\"/>
    </mc:Choice>
  </mc:AlternateContent>
  <xr:revisionPtr revIDLastSave="0" documentId="13_ncr:1_{CF63FC54-3BCF-46F4-A79A-3631E1AF8ACC}" xr6:coauthVersionLast="47" xr6:coauthVersionMax="47" xr10:uidLastSave="{00000000-0000-0000-0000-000000000000}"/>
  <bookViews>
    <workbookView xWindow="-120" yWindow="-120" windowWidth="20730" windowHeight="11160" tabRatio="664" xr2:uid="{00000000-000D-0000-FFFF-FFFF00000000}"/>
  </bookViews>
  <sheets>
    <sheet name="Cota Ouro" sheetId="4" r:id="rId1"/>
    <sheet name="Cota Prata" sheetId="8" r:id="rId2"/>
    <sheet name="Cota Bronze" sheetId="9" r:id="rId3"/>
    <sheet name="Custo de Produção " sheetId="5" r:id="rId4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9" l="1"/>
  <c r="J16" i="9"/>
  <c r="G14" i="8"/>
  <c r="J16" i="8"/>
  <c r="J13" i="9"/>
  <c r="J12" i="9"/>
  <c r="J13" i="8"/>
  <c r="J9" i="4"/>
  <c r="J13" i="4"/>
  <c r="J9" i="8"/>
  <c r="J12" i="8"/>
  <c r="J11" i="8"/>
  <c r="J10" i="8"/>
  <c r="J11" i="9"/>
  <c r="J10" i="9"/>
  <c r="J9" i="9"/>
  <c r="J12" i="4"/>
  <c r="J11" i="4"/>
  <c r="J10" i="4"/>
  <c r="D4" i="5"/>
  <c r="D6" i="5"/>
  <c r="B6" i="5"/>
  <c r="G14" i="4"/>
  <c r="J14" i="9" l="1"/>
  <c r="J14" i="8"/>
  <c r="J14" i="4"/>
  <c r="J16" i="4" s="1"/>
  <c r="J17" i="4" s="1"/>
</calcChain>
</file>

<file path=xl/sharedStrings.xml><?xml version="1.0" encoding="utf-8"?>
<sst xmlns="http://schemas.openxmlformats.org/spreadsheetml/2006/main" count="147" uniqueCount="72">
  <si>
    <t>Emissora</t>
  </si>
  <si>
    <t>Record Bahia</t>
  </si>
  <si>
    <t>Praça:</t>
  </si>
  <si>
    <t>São Paulo</t>
  </si>
  <si>
    <t>Evento:</t>
  </si>
  <si>
    <t>Outubro Rosa 2025</t>
  </si>
  <si>
    <t>Período:</t>
  </si>
  <si>
    <t>outubro</t>
  </si>
  <si>
    <t>ENTREGA COMERCIAL - TV  2025</t>
  </si>
  <si>
    <t>PROGRAMA</t>
  </si>
  <si>
    <t>PERÍODO</t>
  </si>
  <si>
    <t>ESQUEMA COMERCIAL POR PROGRAMA</t>
  </si>
  <si>
    <t>SECUNDAGEM</t>
  </si>
  <si>
    <t>Nº DE INSERÇÕES NO PERÍODO</t>
  </si>
  <si>
    <t>CONVERSÃO</t>
  </si>
  <si>
    <t>R$
UNITÁRIO</t>
  </si>
  <si>
    <t>R$
TOTAL</t>
  </si>
  <si>
    <t>Rotativo na programação</t>
  </si>
  <si>
    <t xml:space="preserve">Assinatura de 5” nas chamadas </t>
  </si>
  <si>
    <t>5"</t>
  </si>
  <si>
    <t>Bahia no Ar</t>
  </si>
  <si>
    <t>Assinatura de 5” no boletim no break</t>
  </si>
  <si>
    <t>Cidade Alerta Bahia</t>
  </si>
  <si>
    <t>Assinatura de 5” nas vinhetas dos  Quadros no break comercial</t>
  </si>
  <si>
    <t xml:space="preserve">Comercial </t>
  </si>
  <si>
    <t>Comercial</t>
  </si>
  <si>
    <t>30"</t>
  </si>
  <si>
    <t>Desconto</t>
  </si>
  <si>
    <t>Total negociado</t>
  </si>
  <si>
    <t xml:space="preserve">Comerciais </t>
  </si>
  <si>
    <t>Item</t>
  </si>
  <si>
    <t>Quantidade</t>
  </si>
  <si>
    <t xml:space="preserve">Custo Unitário </t>
  </si>
  <si>
    <t xml:space="preserve">Custo Total </t>
  </si>
  <si>
    <t xml:space="preserve">Totem </t>
  </si>
  <si>
    <t>Produção dos videos (depoimento)</t>
  </si>
  <si>
    <t>TOTAL</t>
  </si>
  <si>
    <t xml:space="preserve">Valores referentes à tabela de preços de OUTUBRO 2025
</t>
  </si>
  <si>
    <t>BAHIA</t>
  </si>
  <si>
    <t>FORMATO</t>
  </si>
  <si>
    <t>CANAL</t>
  </si>
  <si>
    <t>DISTRIBUIÇÃO</t>
  </si>
  <si>
    <t>DETALHAMENTO</t>
  </si>
  <si>
    <t>VOLUME CONTRATADO</t>
  </si>
  <si>
    <t xml:space="preserve">VISIBILIDADE ESTIMADA </t>
  </si>
  <si>
    <t>KPI</t>
  </si>
  <si>
    <t>VALOR UNITÁRIO TABELA</t>
  </si>
  <si>
    <t>TOTAL TABELA</t>
  </si>
  <si>
    <t>DESCONTO</t>
  </si>
  <si>
    <t>TOTAL NEGOCIADO</t>
  </si>
  <si>
    <t>Página Especial - R7 Bahia</t>
  </si>
  <si>
    <t>R7</t>
  </si>
  <si>
    <t xml:space="preserve">R7 Bahia </t>
  </si>
  <si>
    <t>Mídia Display: Entrega Randômica +  Exclusividade de segmento + logo no topo</t>
  </si>
  <si>
    <t>meses</t>
  </si>
  <si>
    <t>Impressões</t>
  </si>
  <si>
    <t>CPM</t>
  </si>
  <si>
    <t>Publieditorial + Pacote de divulgação</t>
  </si>
  <si>
    <t>R7 Bahia + Redes sociais</t>
  </si>
  <si>
    <t xml:space="preserve">R7 Bahia + Home R7 + FB + IG + X </t>
  </si>
  <si>
    <t>Produção de texto + Mídia envelopando o conteúdo  + Pacote de Divulgação (Posts de divulgação do conteúdo nas redes) + Mídia de recirculação</t>
  </si>
  <si>
    <t>ação</t>
  </si>
  <si>
    <t>impactos</t>
  </si>
  <si>
    <t>POR AÇÃO</t>
  </si>
  <si>
    <t>]</t>
  </si>
  <si>
    <t>INVESTIMENTO TOTAL</t>
  </si>
  <si>
    <t>Impactos</t>
  </si>
  <si>
    <t>Total Tabela</t>
  </si>
  <si>
    <t>Total  Negociado</t>
  </si>
  <si>
    <t>Total negociado+Publi</t>
  </si>
  <si>
    <t xml:space="preserve">Valores referentes à tabela de preços de outubro 2025
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</si>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</sst>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63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6"/>
      <color theme="1" tint="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2"/>
      <color rgb="FF000000"/>
      <name val="Calibri"/>
      <family val="2"/>
    </font>
    <font>
      <sz val="12"/>
      <name val="Cambria"/>
      <family val="2"/>
    </font>
    <font>
      <sz val="12"/>
      <color rgb="FF0D0D0D"/>
      <name val="Calibri"/>
      <family val="2"/>
    </font>
    <font>
      <b/>
      <sz val="12"/>
      <color rgb="FF000000"/>
      <name val="Calibri"/>
      <family val="2"/>
    </font>
    <font>
      <sz val="14"/>
      <color rgb="FFFFFFFF"/>
      <name val="Calibri"/>
      <family val="2"/>
    </font>
    <font>
      <b/>
      <sz val="16"/>
      <color rgb="FFFFFFFF"/>
      <name val="Calibri"/>
      <family val="2"/>
    </font>
    <font>
      <b/>
      <sz val="12"/>
      <color theme="1"/>
      <name val="Calibri"/>
      <family val="2"/>
      <scheme val="minor"/>
    </font>
    <font>
      <sz val="12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2">
    <xf numFmtId="0" fontId="0" fillId="0" borderId="0" xfId="0"/>
    <xf numFmtId="0" fontId="6" fillId="0" borderId="0" xfId="2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0" fontId="10" fillId="0" borderId="0" xfId="2" applyFont="1" applyAlignment="1">
      <alignment vertical="center"/>
    </xf>
    <xf numFmtId="164" fontId="11" fillId="2" borderId="2" xfId="5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3" fontId="12" fillId="4" borderId="3" xfId="0" applyNumberFormat="1" applyFont="1" applyFill="1" applyBorder="1" applyAlignment="1">
      <alignment horizontal="center" vertical="center" wrapText="1"/>
    </xf>
    <xf numFmtId="3" fontId="12" fillId="4" borderId="3" xfId="0" applyNumberFormat="1" applyFont="1" applyFill="1" applyBorder="1" applyAlignment="1">
      <alignment horizontal="center" vertical="center"/>
    </xf>
    <xf numFmtId="0" fontId="13" fillId="3" borderId="0" xfId="2" quotePrefix="1" applyFont="1" applyFill="1" applyAlignment="1">
      <alignment horizontal="center" vertical="center" wrapText="1"/>
    </xf>
    <xf numFmtId="0" fontId="13" fillId="3" borderId="3" xfId="2" applyFont="1" applyFill="1" applyBorder="1" applyAlignment="1">
      <alignment horizontal="left" vertical="center" wrapText="1"/>
    </xf>
    <xf numFmtId="0" fontId="13" fillId="3" borderId="3" xfId="2" applyFont="1" applyFill="1" applyBorder="1" applyAlignment="1">
      <alignment horizontal="center" vertical="center"/>
    </xf>
    <xf numFmtId="4" fontId="13" fillId="3" borderId="3" xfId="5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6" fillId="3" borderId="0" xfId="2" applyFont="1" applyFill="1" applyAlignment="1">
      <alignment vertical="center"/>
    </xf>
    <xf numFmtId="0" fontId="13" fillId="3" borderId="0" xfId="2" applyFont="1" applyFill="1" applyAlignment="1">
      <alignment horizontal="center" vertical="center"/>
    </xf>
    <xf numFmtId="4" fontId="15" fillId="3" borderId="0" xfId="5" applyNumberFormat="1" applyFont="1" applyFill="1" applyBorder="1" applyAlignment="1">
      <alignment horizontal="center" vertical="center"/>
    </xf>
    <xf numFmtId="4" fontId="13" fillId="3" borderId="0" xfId="5" applyNumberFormat="1" applyFont="1" applyFill="1" applyBorder="1" applyAlignment="1">
      <alignment horizontal="center" vertical="center"/>
    </xf>
    <xf numFmtId="164" fontId="13" fillId="3" borderId="0" xfId="5" applyFont="1" applyFill="1" applyBorder="1" applyAlignment="1">
      <alignment horizontal="left" vertical="center"/>
    </xf>
    <xf numFmtId="0" fontId="13" fillId="3" borderId="0" xfId="2" applyFont="1" applyFill="1" applyAlignment="1">
      <alignment horizontal="left" vertical="center" wrapText="1"/>
    </xf>
    <xf numFmtId="165" fontId="16" fillId="5" borderId="0" xfId="1" applyFont="1" applyFill="1" applyBorder="1" applyAlignment="1">
      <alignment horizontal="center" vertical="center"/>
    </xf>
    <xf numFmtId="3" fontId="17" fillId="3" borderId="0" xfId="2" applyNumberFormat="1" applyFont="1" applyFill="1" applyAlignment="1">
      <alignment horizontal="center" vertical="center"/>
    </xf>
    <xf numFmtId="166" fontId="17" fillId="3" borderId="0" xfId="2" applyNumberFormat="1" applyFont="1" applyFill="1" applyAlignment="1">
      <alignment vertical="center"/>
    </xf>
    <xf numFmtId="4" fontId="17" fillId="3" borderId="0" xfId="2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3" fontId="12" fillId="3" borderId="0" xfId="0" applyNumberFormat="1" applyFont="1" applyFill="1" applyAlignment="1">
      <alignment horizontal="center" vertical="center" wrapText="1"/>
    </xf>
    <xf numFmtId="3" fontId="12" fillId="3" borderId="0" xfId="0" applyNumberFormat="1" applyFont="1" applyFill="1" applyAlignment="1">
      <alignment horizontal="center" vertical="center"/>
    </xf>
    <xf numFmtId="166" fontId="13" fillId="3" borderId="0" xfId="2" applyNumberFormat="1" applyFont="1" applyFill="1" applyAlignment="1">
      <alignment horizontal="center" vertical="center"/>
    </xf>
    <xf numFmtId="0" fontId="13" fillId="3" borderId="3" xfId="2" applyFont="1" applyFill="1" applyBorder="1" applyAlignment="1">
      <alignment horizontal="center" vertical="center" wrapText="1"/>
    </xf>
    <xf numFmtId="3" fontId="13" fillId="3" borderId="3" xfId="2" applyNumberFormat="1" applyFont="1" applyFill="1" applyBorder="1" applyAlignment="1">
      <alignment horizontal="center" vertical="center" wrapText="1"/>
    </xf>
    <xf numFmtId="164" fontId="13" fillId="3" borderId="5" xfId="5" applyFont="1" applyFill="1" applyBorder="1" applyAlignment="1">
      <alignment vertical="center"/>
    </xf>
    <xf numFmtId="164" fontId="13" fillId="3" borderId="6" xfId="5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3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13" fillId="6" borderId="5" xfId="5" applyFont="1" applyFill="1" applyBorder="1" applyAlignment="1">
      <alignment horizontal="left" vertical="center"/>
    </xf>
    <xf numFmtId="164" fontId="13" fillId="6" borderId="6" xfId="5" applyFont="1" applyFill="1" applyBorder="1" applyAlignment="1">
      <alignment vertical="center"/>
    </xf>
    <xf numFmtId="0" fontId="13" fillId="6" borderId="0" xfId="2" quotePrefix="1" applyFont="1" applyFill="1" applyAlignment="1">
      <alignment horizontal="center" vertical="center" wrapText="1"/>
    </xf>
    <xf numFmtId="0" fontId="13" fillId="6" borderId="3" xfId="2" applyFont="1" applyFill="1" applyBorder="1" applyAlignment="1">
      <alignment horizontal="left" vertical="center" wrapText="1"/>
    </xf>
    <xf numFmtId="0" fontId="18" fillId="6" borderId="0" xfId="2" applyFont="1" applyFill="1" applyAlignment="1">
      <alignment horizontal="center" vertical="center"/>
    </xf>
    <xf numFmtId="0" fontId="19" fillId="6" borderId="0" xfId="0" applyFont="1" applyFill="1" applyAlignment="1">
      <alignment horizontal="center"/>
    </xf>
    <xf numFmtId="4" fontId="20" fillId="6" borderId="0" xfId="5" applyNumberFormat="1" applyFont="1" applyFill="1" applyBorder="1" applyAlignment="1">
      <alignment horizontal="center" vertical="center"/>
    </xf>
    <xf numFmtId="4" fontId="15" fillId="3" borderId="1" xfId="5" applyNumberFormat="1" applyFont="1" applyFill="1" applyBorder="1" applyAlignment="1">
      <alignment horizontal="center" vertical="center"/>
    </xf>
    <xf numFmtId="4" fontId="21" fillId="5" borderId="1" xfId="5" applyNumberFormat="1" applyFont="1" applyFill="1" applyBorder="1" applyAlignment="1">
      <alignment horizontal="center" vertical="center"/>
    </xf>
    <xf numFmtId="4" fontId="13" fillId="3" borderId="3" xfId="2" applyNumberFormat="1" applyFont="1" applyFill="1" applyBorder="1" applyAlignment="1">
      <alignment horizontal="center" vertical="center" wrapText="1"/>
    </xf>
    <xf numFmtId="166" fontId="13" fillId="3" borderId="3" xfId="2" applyNumberFormat="1" applyFont="1" applyFill="1" applyBorder="1" applyAlignment="1">
      <alignment horizontal="center" vertical="center"/>
    </xf>
    <xf numFmtId="3" fontId="13" fillId="3" borderId="7" xfId="2" applyNumberFormat="1" applyFont="1" applyFill="1" applyBorder="1" applyAlignment="1">
      <alignment horizontal="center" vertical="center" wrapText="1"/>
    </xf>
    <xf numFmtId="3" fontId="22" fillId="6" borderId="1" xfId="0" applyNumberFormat="1" applyFont="1" applyFill="1" applyBorder="1" applyAlignment="1">
      <alignment horizontal="center"/>
    </xf>
    <xf numFmtId="2" fontId="13" fillId="0" borderId="4" xfId="2" applyNumberFormat="1" applyFont="1" applyBorder="1" applyAlignment="1">
      <alignment horizontal="center" vertical="center"/>
    </xf>
    <xf numFmtId="9" fontId="23" fillId="3" borderId="1" xfId="4" applyFont="1" applyFill="1" applyBorder="1" applyAlignment="1">
      <alignment horizontal="center" vertical="center"/>
    </xf>
    <xf numFmtId="165" fontId="20" fillId="3" borderId="1" xfId="1" applyFont="1" applyFill="1" applyBorder="1" applyAlignment="1">
      <alignment horizontal="center" vertical="center"/>
    </xf>
    <xf numFmtId="165" fontId="24" fillId="3" borderId="1" xfId="1" applyFont="1" applyFill="1" applyBorder="1" applyAlignment="1">
      <alignment horizontal="center" vertical="center"/>
    </xf>
    <xf numFmtId="164" fontId="13" fillId="3" borderId="0" xfId="5" applyFont="1" applyFill="1" applyBorder="1" applyAlignment="1">
      <alignment vertical="center"/>
    </xf>
    <xf numFmtId="16" fontId="13" fillId="3" borderId="0" xfId="2" quotePrefix="1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3" borderId="0" xfId="2" applyFont="1" applyFill="1" applyAlignment="1">
      <alignment vertical="center" wrapText="1"/>
    </xf>
    <xf numFmtId="0" fontId="25" fillId="7" borderId="8" xfId="2" applyFont="1" applyFill="1" applyBorder="1" applyAlignment="1">
      <alignment horizontal="center" vertical="center"/>
    </xf>
    <xf numFmtId="0" fontId="25" fillId="7" borderId="9" xfId="2" applyFont="1" applyFill="1" applyBorder="1" applyAlignment="1">
      <alignment horizontal="center" vertical="center"/>
    </xf>
    <xf numFmtId="0" fontId="25" fillId="7" borderId="10" xfId="2" applyFont="1" applyFill="1" applyBorder="1" applyAlignment="1">
      <alignment horizontal="center" vertical="center"/>
    </xf>
    <xf numFmtId="0" fontId="26" fillId="8" borderId="11" xfId="2" applyFont="1" applyFill="1" applyBorder="1" applyAlignment="1">
      <alignment horizontal="center" vertical="center"/>
    </xf>
    <xf numFmtId="0" fontId="26" fillId="8" borderId="12" xfId="2" applyFont="1" applyFill="1" applyBorder="1" applyAlignment="1">
      <alignment horizontal="center" vertical="center" wrapText="1"/>
    </xf>
    <xf numFmtId="0" fontId="26" fillId="8" borderId="12" xfId="2" applyFont="1" applyFill="1" applyBorder="1" applyAlignment="1">
      <alignment horizontal="center" vertical="center"/>
    </xf>
    <xf numFmtId="0" fontId="26" fillId="8" borderId="13" xfId="2" applyFont="1" applyFill="1" applyBorder="1" applyAlignment="1">
      <alignment horizontal="center" vertical="center" wrapText="1"/>
    </xf>
    <xf numFmtId="0" fontId="26" fillId="8" borderId="14" xfId="2" applyFont="1" applyFill="1" applyBorder="1" applyAlignment="1">
      <alignment horizontal="center" vertical="center" wrapText="1"/>
    </xf>
    <xf numFmtId="0" fontId="26" fillId="8" borderId="15" xfId="2" applyFont="1" applyFill="1" applyBorder="1" applyAlignment="1">
      <alignment horizontal="center" vertical="center" wrapText="1"/>
    </xf>
    <xf numFmtId="0" fontId="27" fillId="9" borderId="16" xfId="2" applyFont="1" applyFill="1" applyBorder="1" applyAlignment="1">
      <alignment horizontal="center" vertical="center" wrapText="1"/>
    </xf>
    <xf numFmtId="0" fontId="27" fillId="9" borderId="17" xfId="2" applyFont="1" applyFill="1" applyBorder="1" applyAlignment="1">
      <alignment horizontal="center" vertical="center" wrapText="1"/>
    </xf>
    <xf numFmtId="0" fontId="28" fillId="9" borderId="17" xfId="2" applyFont="1" applyFill="1" applyBorder="1" applyAlignment="1">
      <alignment horizontal="center" vertical="center" wrapText="1"/>
    </xf>
    <xf numFmtId="3" fontId="27" fillId="9" borderId="17" xfId="2" applyNumberFormat="1" applyFont="1" applyFill="1" applyBorder="1" applyAlignment="1">
      <alignment horizontal="center" vertical="center" wrapText="1"/>
    </xf>
    <xf numFmtId="0" fontId="29" fillId="9" borderId="17" xfId="2" applyFont="1" applyFill="1" applyBorder="1" applyAlignment="1">
      <alignment horizontal="center" vertical="center" wrapText="1"/>
    </xf>
    <xf numFmtId="8" fontId="27" fillId="9" borderId="17" xfId="2" applyNumberFormat="1" applyFont="1" applyFill="1" applyBorder="1" applyAlignment="1">
      <alignment horizontal="center" vertical="center"/>
    </xf>
    <xf numFmtId="8" fontId="27" fillId="9" borderId="18" xfId="2" applyNumberFormat="1" applyFont="1" applyFill="1" applyBorder="1" applyAlignment="1">
      <alignment horizontal="center" vertical="center" wrapText="1"/>
    </xf>
    <xf numFmtId="0" fontId="27" fillId="9" borderId="19" xfId="2" applyFont="1" applyFill="1" applyBorder="1" applyAlignment="1">
      <alignment horizontal="center" vertical="center" wrapText="1"/>
    </xf>
    <xf numFmtId="0" fontId="27" fillId="9" borderId="20" xfId="2" applyFont="1" applyFill="1" applyBorder="1" applyAlignment="1">
      <alignment horizontal="center" vertical="center" wrapText="1"/>
    </xf>
    <xf numFmtId="0" fontId="27" fillId="0" borderId="20" xfId="2" applyFont="1" applyBorder="1" applyAlignment="1">
      <alignment horizontal="center" vertical="center" wrapText="1"/>
    </xf>
    <xf numFmtId="3" fontId="27" fillId="9" borderId="20" xfId="2" applyNumberFormat="1" applyFont="1" applyFill="1" applyBorder="1" applyAlignment="1">
      <alignment horizontal="center" vertical="center" wrapText="1"/>
    </xf>
    <xf numFmtId="0" fontId="29" fillId="9" borderId="20" xfId="2" applyFont="1" applyFill="1" applyBorder="1" applyAlignment="1">
      <alignment horizontal="center" vertical="center" wrapText="1"/>
    </xf>
    <xf numFmtId="8" fontId="27" fillId="9" borderId="20" xfId="2" applyNumberFormat="1" applyFont="1" applyFill="1" applyBorder="1" applyAlignment="1">
      <alignment horizontal="center" vertical="center"/>
    </xf>
    <xf numFmtId="8" fontId="27" fillId="9" borderId="21" xfId="2" applyNumberFormat="1" applyFont="1" applyFill="1" applyBorder="1" applyAlignment="1">
      <alignment horizontal="center" vertical="center" wrapText="1"/>
    </xf>
    <xf numFmtId="0" fontId="30" fillId="7" borderId="22" xfId="2" applyFont="1" applyFill="1" applyBorder="1" applyAlignment="1">
      <alignment horizontal="center" vertical="center" wrapText="1"/>
    </xf>
    <xf numFmtId="0" fontId="27" fillId="7" borderId="23" xfId="2" applyFont="1" applyFill="1" applyBorder="1" applyAlignment="1">
      <alignment horizontal="center" vertical="center" wrapText="1"/>
    </xf>
    <xf numFmtId="0" fontId="27" fillId="7" borderId="23" xfId="2" applyFont="1" applyFill="1" applyBorder="1" applyAlignment="1">
      <alignment horizontal="center" vertical="center"/>
    </xf>
    <xf numFmtId="0" fontId="26" fillId="7" borderId="23" xfId="2" applyFont="1" applyFill="1" applyBorder="1" applyAlignment="1">
      <alignment horizontal="center" vertical="center" wrapText="1"/>
    </xf>
    <xf numFmtId="3" fontId="26" fillId="7" borderId="23" xfId="2" applyNumberFormat="1" applyFont="1" applyFill="1" applyBorder="1" applyAlignment="1">
      <alignment horizontal="center" vertical="center" wrapText="1"/>
    </xf>
    <xf numFmtId="0" fontId="29" fillId="7" borderId="23" xfId="2" applyFont="1" applyFill="1" applyBorder="1" applyAlignment="1">
      <alignment horizontal="center" vertical="center" wrapText="1"/>
    </xf>
    <xf numFmtId="8" fontId="31" fillId="7" borderId="23" xfId="2" applyNumberFormat="1" applyFont="1" applyFill="1" applyBorder="1" applyAlignment="1">
      <alignment horizontal="center" vertical="center" wrapText="1"/>
    </xf>
    <xf numFmtId="9" fontId="25" fillId="7" borderId="24" xfId="2" applyNumberFormat="1" applyFont="1" applyFill="1" applyBorder="1" applyAlignment="1">
      <alignment horizontal="center" vertical="center" wrapText="1"/>
    </xf>
    <xf numFmtId="8" fontId="32" fillId="7" borderId="24" xfId="2" applyNumberFormat="1" applyFont="1" applyFill="1" applyBorder="1" applyAlignment="1">
      <alignment horizontal="center" vertical="center" wrapText="1"/>
    </xf>
    <xf numFmtId="0" fontId="25" fillId="10" borderId="25" xfId="2" applyFont="1" applyFill="1" applyBorder="1" applyAlignment="1">
      <alignment horizontal="center" vertical="center"/>
    </xf>
    <xf numFmtId="0" fontId="25" fillId="10" borderId="26" xfId="2" applyFont="1" applyFill="1" applyBorder="1" applyAlignment="1">
      <alignment horizontal="center" vertical="center"/>
    </xf>
    <xf numFmtId="0" fontId="25" fillId="10" borderId="27" xfId="2" applyFont="1" applyFill="1" applyBorder="1" applyAlignment="1">
      <alignment horizontal="center" vertical="center"/>
    </xf>
    <xf numFmtId="0" fontId="26" fillId="7" borderId="20" xfId="2" applyFont="1" applyFill="1" applyBorder="1" applyAlignment="1">
      <alignment horizontal="center" vertical="center" wrapText="1"/>
    </xf>
    <xf numFmtId="0" fontId="27" fillId="7" borderId="20" xfId="2" applyFont="1" applyFill="1" applyBorder="1" applyAlignment="1">
      <alignment horizontal="center" vertical="center"/>
    </xf>
    <xf numFmtId="0" fontId="29" fillId="7" borderId="20" xfId="2" applyFont="1" applyFill="1" applyBorder="1" applyAlignment="1">
      <alignment horizontal="center" vertical="center" wrapText="1"/>
    </xf>
    <xf numFmtId="0" fontId="27" fillId="7" borderId="20" xfId="2" applyFont="1" applyFill="1" applyBorder="1" applyAlignment="1">
      <alignment vertical="center" wrapText="1"/>
    </xf>
    <xf numFmtId="0" fontId="26" fillId="7" borderId="21" xfId="2" applyFont="1" applyFill="1" applyBorder="1" applyAlignment="1">
      <alignment horizontal="center" vertical="center" wrapText="1"/>
    </xf>
    <xf numFmtId="4" fontId="33" fillId="11" borderId="1" xfId="5" applyNumberFormat="1" applyFont="1" applyFill="1" applyBorder="1" applyAlignment="1">
      <alignment horizontal="center" vertical="center"/>
    </xf>
    <xf numFmtId="165" fontId="22" fillId="11" borderId="1" xfId="1" applyFont="1" applyFill="1" applyBorder="1" applyAlignment="1">
      <alignment horizontal="center" vertical="center"/>
    </xf>
    <xf numFmtId="4" fontId="17" fillId="3" borderId="1" xfId="5" applyNumberFormat="1" applyFont="1" applyFill="1" applyBorder="1" applyAlignment="1">
      <alignment horizontal="center" vertical="center"/>
    </xf>
    <xf numFmtId="0" fontId="34" fillId="0" borderId="0" xfId="0" applyFont="1"/>
    <xf numFmtId="164" fontId="11" fillId="0" borderId="3" xfId="5" applyFont="1" applyBorder="1" applyAlignment="1">
      <alignment horizontal="left" vertical="center"/>
    </xf>
    <xf numFmtId="164" fontId="11" fillId="0" borderId="5" xfId="5" applyFont="1" applyBorder="1" applyAlignment="1">
      <alignment horizontal="left" vertical="center"/>
    </xf>
    <xf numFmtId="164" fontId="11" fillId="0" borderId="6" xfId="5" applyFont="1" applyBorder="1" applyAlignment="1">
      <alignment horizontal="left" vertical="center"/>
    </xf>
    <xf numFmtId="164" fontId="13" fillId="3" borderId="5" xfId="5" applyFont="1" applyFill="1" applyBorder="1" applyAlignment="1">
      <alignment vertical="center"/>
    </xf>
    <xf numFmtId="164" fontId="13" fillId="3" borderId="6" xfId="5" applyFont="1" applyFill="1" applyBorder="1" applyAlignment="1">
      <alignment vertical="center"/>
    </xf>
    <xf numFmtId="0" fontId="20" fillId="4" borderId="3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164" fontId="13" fillId="3" borderId="5" xfId="5" applyFont="1" applyFill="1" applyBorder="1" applyAlignment="1">
      <alignment horizontal="left" vertical="center" wrapText="1"/>
    </xf>
    <xf numFmtId="164" fontId="13" fillId="3" borderId="6" xfId="5" applyFont="1" applyFill="1" applyBorder="1" applyAlignment="1">
      <alignment horizontal="left" vertical="center" wrapText="1"/>
    </xf>
    <xf numFmtId="0" fontId="17" fillId="3" borderId="0" xfId="2" applyFont="1" applyFill="1" applyAlignment="1">
      <alignment horizontal="left" vertical="center"/>
    </xf>
    <xf numFmtId="0" fontId="13" fillId="3" borderId="0" xfId="2" applyFont="1" applyFill="1" applyAlignment="1">
      <alignment horizontal="center" vertical="center" wrapText="1"/>
    </xf>
    <xf numFmtId="16" fontId="13" fillId="3" borderId="0" xfId="2" quotePrefix="1" applyNumberFormat="1" applyFont="1" applyFill="1" applyAlignment="1">
      <alignment horizontal="center" vertical="center" wrapText="1"/>
    </xf>
    <xf numFmtId="164" fontId="13" fillId="3" borderId="0" xfId="5" applyFont="1" applyFill="1" applyBorder="1" applyAlignment="1">
      <alignment horizontal="left" vertical="center"/>
    </xf>
    <xf numFmtId="166" fontId="17" fillId="3" borderId="0" xfId="2" applyNumberFormat="1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164" fontId="4" fillId="3" borderId="0" xfId="5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164" fontId="13" fillId="3" borderId="0" xfId="5" applyFont="1" applyFill="1" applyBorder="1" applyAlignment="1">
      <alignment horizontal="center" vertical="center"/>
    </xf>
  </cellXfs>
  <cellStyles count="6">
    <cellStyle name="Moeda" xfId="1" builtinId="4"/>
    <cellStyle name="Normal" xfId="0" builtinId="0"/>
    <cellStyle name="Normal 2" xfId="2" xr:uid="{00000000-0005-0000-0000-000002000000}"/>
    <cellStyle name="Normal 7" xfId="3" xr:uid="{00000000-0005-0000-0000-000003000000}"/>
    <cellStyle name="Porcentagem" xfId="4" builtinId="5"/>
    <cellStyle name="Vírgula" xfId="5" builtinId="3"/>
  </cellStyles>
  <dxfs count="6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3:D6" totalsRowShown="0" headerRowDxfId="5" dataDxfId="4">
  <autoFilter ref="A3:D6" xr:uid="{00000000-0009-0000-0100-000001000000}"/>
  <tableColumns count="4">
    <tableColumn id="1" xr3:uid="{00000000-0010-0000-0000-000001000000}" name="Item" dataDxfId="3"/>
    <tableColumn id="2" xr3:uid="{00000000-0010-0000-0000-000002000000}" name="Quantidade" dataDxfId="2"/>
    <tableColumn id="3" xr3:uid="{00000000-0010-0000-0000-000003000000}" name="Custo Unitário " dataDxfId="1"/>
    <tableColumn id="4" xr3:uid="{00000000-0010-0000-0000-000004000000}" name="Custo Total " dataDxfId="0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showGridLines="0" tabSelected="1" zoomScale="70" zoomScaleNormal="70" workbookViewId="0">
      <selection activeCell="B35" sqref="B35:C35"/>
    </sheetView>
  </sheetViews>
  <sheetFormatPr defaultRowHeight="12.75" x14ac:dyDescent="0.2"/>
  <cols>
    <col min="1" max="1" width="3.5703125" style="8" customWidth="1"/>
    <col min="2" max="2" width="25.7109375" style="8" customWidth="1"/>
    <col min="3" max="3" width="22.42578125" style="8" customWidth="1"/>
    <col min="4" max="4" width="15.85546875" style="8" customWidth="1"/>
    <col min="5" max="5" width="58.5703125" style="8" customWidth="1"/>
    <col min="6" max="6" width="14.5703125" style="8" customWidth="1"/>
    <col min="7" max="7" width="18.42578125" style="8" customWidth="1"/>
    <col min="8" max="8" width="22.5703125" style="8" customWidth="1"/>
    <col min="9" max="9" width="27" style="8" customWidth="1"/>
    <col min="10" max="10" width="23.42578125" style="8" customWidth="1"/>
    <col min="11" max="11" width="20.28515625" style="8" customWidth="1"/>
    <col min="12" max="12" width="17.140625" style="8" customWidth="1"/>
    <col min="13" max="13" width="12.42578125" style="8" customWidth="1"/>
    <col min="14" max="14" width="16.85546875" style="8" customWidth="1"/>
    <col min="15" max="16384" width="9.140625" style="8"/>
  </cols>
  <sheetData>
    <row r="1" spans="1:10" ht="15.75" customHeight="1" x14ac:dyDescent="0.2"/>
    <row r="2" spans="1:10" ht="20.100000000000001" customHeight="1" x14ac:dyDescent="0.2">
      <c r="B2" s="7" t="s">
        <v>0</v>
      </c>
      <c r="C2" s="113" t="s">
        <v>1</v>
      </c>
      <c r="D2" s="113"/>
    </row>
    <row r="3" spans="1:10" ht="20.100000000000001" customHeight="1" x14ac:dyDescent="0.2">
      <c r="B3" s="7" t="s">
        <v>2</v>
      </c>
      <c r="C3" s="113" t="s">
        <v>3</v>
      </c>
      <c r="D3" s="113"/>
    </row>
    <row r="4" spans="1:10" ht="20.100000000000001" customHeight="1" x14ac:dyDescent="0.2">
      <c r="B4" s="7" t="s">
        <v>4</v>
      </c>
      <c r="C4" s="114" t="s">
        <v>5</v>
      </c>
      <c r="D4" s="115"/>
    </row>
    <row r="5" spans="1:10" ht="20.100000000000001" customHeight="1" x14ac:dyDescent="0.2">
      <c r="B5" s="7" t="s">
        <v>6</v>
      </c>
      <c r="C5" s="114" t="s">
        <v>7</v>
      </c>
      <c r="D5" s="115"/>
    </row>
    <row r="6" spans="1:10" ht="20.100000000000001" customHeight="1" x14ac:dyDescent="0.2"/>
    <row r="7" spans="1:10" s="9" customFormat="1" ht="21" x14ac:dyDescent="0.2">
      <c r="B7" s="118" t="s">
        <v>8</v>
      </c>
      <c r="C7" s="118"/>
      <c r="D7" s="118"/>
      <c r="E7" s="118"/>
      <c r="F7" s="118"/>
      <c r="G7" s="118"/>
      <c r="H7" s="118"/>
      <c r="I7" s="118"/>
      <c r="J7" s="118"/>
    </row>
    <row r="8" spans="1:10" s="9" customFormat="1" ht="25.5" x14ac:dyDescent="0.2">
      <c r="B8" s="119" t="s">
        <v>9</v>
      </c>
      <c r="C8" s="120"/>
      <c r="D8" s="10" t="s">
        <v>10</v>
      </c>
      <c r="E8" s="10" t="s">
        <v>11</v>
      </c>
      <c r="F8" s="11" t="s">
        <v>12</v>
      </c>
      <c r="G8" s="12" t="s">
        <v>13</v>
      </c>
      <c r="H8" s="13" t="s">
        <v>14</v>
      </c>
      <c r="I8" s="10" t="s">
        <v>15</v>
      </c>
      <c r="J8" s="10" t="s">
        <v>16</v>
      </c>
    </row>
    <row r="9" spans="1:10" s="9" customFormat="1" ht="16.5" customHeight="1" x14ac:dyDescent="0.2">
      <c r="B9" s="121" t="s">
        <v>17</v>
      </c>
      <c r="C9" s="122"/>
      <c r="D9" s="14"/>
      <c r="E9" s="15" t="s">
        <v>18</v>
      </c>
      <c r="F9" s="16" t="s">
        <v>19</v>
      </c>
      <c r="G9" s="38">
        <v>35</v>
      </c>
      <c r="H9" s="58">
        <v>0.25</v>
      </c>
      <c r="I9" s="57">
        <v>15514.83</v>
      </c>
      <c r="J9" s="17">
        <f>I9*H9*G9</f>
        <v>135754.76250000001</v>
      </c>
    </row>
    <row r="10" spans="1:10" s="1" customFormat="1" ht="17.25" customHeight="1" x14ac:dyDescent="0.2">
      <c r="A10" s="19"/>
      <c r="B10" s="116" t="s">
        <v>20</v>
      </c>
      <c r="C10" s="117"/>
      <c r="D10" s="14"/>
      <c r="E10" s="15" t="s">
        <v>21</v>
      </c>
      <c r="F10" s="30" t="s">
        <v>19</v>
      </c>
      <c r="G10" s="37">
        <v>4</v>
      </c>
      <c r="H10" s="58">
        <v>0.25</v>
      </c>
      <c r="I10" s="17">
        <v>6164</v>
      </c>
      <c r="J10" s="17">
        <f>G10*H10*I10</f>
        <v>6164</v>
      </c>
    </row>
    <row r="11" spans="1:10" s="1" customFormat="1" ht="17.25" customHeight="1" x14ac:dyDescent="0.2">
      <c r="A11" s="19"/>
      <c r="B11" s="116" t="s">
        <v>22</v>
      </c>
      <c r="C11" s="117"/>
      <c r="D11" s="14"/>
      <c r="E11" s="15" t="s">
        <v>21</v>
      </c>
      <c r="F11" s="30" t="s">
        <v>19</v>
      </c>
      <c r="G11" s="37">
        <v>4</v>
      </c>
      <c r="H11" s="58">
        <v>0.25</v>
      </c>
      <c r="I11" s="17">
        <v>7134</v>
      </c>
      <c r="J11" s="17">
        <f>G11*H11*I11</f>
        <v>7134</v>
      </c>
    </row>
    <row r="12" spans="1:10" s="1" customFormat="1" ht="22.5" customHeight="1" x14ac:dyDescent="0.2">
      <c r="A12" s="19"/>
      <c r="B12" s="116" t="s">
        <v>22</v>
      </c>
      <c r="C12" s="117"/>
      <c r="D12" s="14"/>
      <c r="E12" s="15" t="s">
        <v>23</v>
      </c>
      <c r="F12" s="30" t="s">
        <v>19</v>
      </c>
      <c r="G12" s="37">
        <v>4</v>
      </c>
      <c r="H12" s="30">
        <v>0.375</v>
      </c>
      <c r="I12" s="17">
        <v>7134</v>
      </c>
      <c r="J12" s="17">
        <f>G12*H12*I12</f>
        <v>10701</v>
      </c>
    </row>
    <row r="13" spans="1:10" s="1" customFormat="1" ht="17.25" customHeight="1" x14ac:dyDescent="0.2">
      <c r="A13" s="19"/>
      <c r="B13" s="39" t="s">
        <v>24</v>
      </c>
      <c r="C13" s="40"/>
      <c r="D13" s="14"/>
      <c r="E13" s="15" t="s">
        <v>25</v>
      </c>
      <c r="F13" s="30" t="s">
        <v>26</v>
      </c>
      <c r="G13" s="59">
        <v>30</v>
      </c>
      <c r="H13" s="61">
        <v>1</v>
      </c>
      <c r="I13" s="57">
        <v>15514.83</v>
      </c>
      <c r="J13" s="17">
        <f>I13*H13*G13</f>
        <v>465444.9</v>
      </c>
    </row>
    <row r="14" spans="1:10" s="1" customFormat="1" ht="21.75" customHeight="1" x14ac:dyDescent="0.35">
      <c r="A14" s="19"/>
      <c r="B14" s="48"/>
      <c r="C14" s="49"/>
      <c r="D14" s="50"/>
      <c r="E14" s="51"/>
      <c r="F14" s="52"/>
      <c r="G14" s="60">
        <f>SUM(G9:G13)</f>
        <v>77</v>
      </c>
      <c r="H14" s="53"/>
      <c r="I14" s="54"/>
      <c r="J14" s="25">
        <f>SUM(J9:J13)</f>
        <v>625198.66250000009</v>
      </c>
    </row>
    <row r="15" spans="1:10" s="9" customFormat="1" ht="19.5" customHeight="1" x14ac:dyDescent="0.25">
      <c r="B15" s="23"/>
      <c r="C15" s="23"/>
      <c r="D15" s="14"/>
      <c r="E15" s="24"/>
      <c r="F15" s="20"/>
      <c r="G15" s="18"/>
      <c r="H15" s="18"/>
      <c r="I15" s="55" t="s">
        <v>27</v>
      </c>
      <c r="J15" s="62">
        <v>0.75</v>
      </c>
    </row>
    <row r="16" spans="1:10" s="9" customFormat="1" ht="26.25" customHeight="1" x14ac:dyDescent="0.25">
      <c r="B16" s="23"/>
      <c r="C16" s="23"/>
      <c r="D16" s="14"/>
      <c r="E16" s="24"/>
      <c r="F16" s="20"/>
      <c r="G16" s="18"/>
      <c r="H16" s="18"/>
      <c r="I16" s="56" t="s">
        <v>28</v>
      </c>
      <c r="J16" s="63">
        <f>J14-J14*J15</f>
        <v>156299.66562500002</v>
      </c>
    </row>
    <row r="17" spans="1:14" s="9" customFormat="1" ht="31.5" customHeight="1" x14ac:dyDescent="0.25">
      <c r="B17" s="65" t="s">
        <v>37</v>
      </c>
      <c r="C17" s="65"/>
      <c r="D17" s="65"/>
      <c r="E17" s="24"/>
      <c r="F17" s="20"/>
      <c r="G17" s="18"/>
      <c r="H17" s="18"/>
      <c r="I17" s="109" t="s">
        <v>69</v>
      </c>
      <c r="J17" s="110">
        <f>J16+N24</f>
        <v>164509.66562500002</v>
      </c>
    </row>
    <row r="18" spans="1:14" s="9" customFormat="1" ht="15" customHeight="1" x14ac:dyDescent="0.25">
      <c r="C18" s="65"/>
      <c r="D18" s="65"/>
      <c r="E18" s="24"/>
      <c r="F18" s="20"/>
      <c r="G18" s="18"/>
      <c r="H18" s="18"/>
      <c r="I18" s="21"/>
      <c r="J18" s="22"/>
    </row>
    <row r="19" spans="1:14" s="9" customFormat="1" ht="16.5" thickBot="1" x14ac:dyDescent="0.3">
      <c r="B19" s="23"/>
      <c r="C19" s="23"/>
      <c r="D19" s="14"/>
      <c r="E19" s="24"/>
      <c r="F19" s="20"/>
      <c r="G19" s="18"/>
      <c r="H19" s="18"/>
      <c r="I19" s="21"/>
      <c r="J19" s="22"/>
    </row>
    <row r="20" spans="1:14" s="3" customFormat="1" ht="19.5" customHeight="1" x14ac:dyDescent="0.2">
      <c r="B20" s="69"/>
      <c r="C20" s="70" t="s">
        <v>38</v>
      </c>
      <c r="D20" s="70"/>
      <c r="E20" s="70"/>
      <c r="F20" s="70"/>
      <c r="G20" s="70"/>
      <c r="H20" s="70"/>
      <c r="I20" s="70"/>
      <c r="J20" s="70"/>
      <c r="K20" s="70"/>
      <c r="L20" s="70"/>
      <c r="M20" s="71"/>
      <c r="N20" s="71"/>
    </row>
    <row r="21" spans="1:14" s="2" customFormat="1" ht="33" customHeight="1" thickBot="1" x14ac:dyDescent="0.25">
      <c r="A21" s="67"/>
      <c r="B21" s="72" t="s">
        <v>39</v>
      </c>
      <c r="C21" s="73" t="s">
        <v>40</v>
      </c>
      <c r="D21" s="74" t="s">
        <v>41</v>
      </c>
      <c r="E21" s="73" t="s">
        <v>42</v>
      </c>
      <c r="F21" s="75" t="s">
        <v>43</v>
      </c>
      <c r="G21" s="76"/>
      <c r="H21" s="73" t="s">
        <v>44</v>
      </c>
      <c r="I21" s="73" t="s">
        <v>45</v>
      </c>
      <c r="J21" s="75" t="s">
        <v>46</v>
      </c>
      <c r="K21" s="76"/>
      <c r="L21" s="73" t="s">
        <v>47</v>
      </c>
      <c r="M21" s="77" t="s">
        <v>48</v>
      </c>
      <c r="N21" s="77" t="s">
        <v>49</v>
      </c>
    </row>
    <row r="22" spans="1:14" s="2" customFormat="1" ht="50.25" customHeight="1" x14ac:dyDescent="0.2">
      <c r="A22" s="65"/>
      <c r="B22" s="78" t="s">
        <v>50</v>
      </c>
      <c r="C22" s="79" t="s">
        <v>51</v>
      </c>
      <c r="D22" s="79" t="s">
        <v>52</v>
      </c>
      <c r="E22" s="79" t="s">
        <v>53</v>
      </c>
      <c r="F22" s="80">
        <v>3</v>
      </c>
      <c r="G22" s="80" t="s">
        <v>54</v>
      </c>
      <c r="H22" s="81">
        <v>40000</v>
      </c>
      <c r="I22" s="82" t="s">
        <v>55</v>
      </c>
      <c r="J22" s="83">
        <v>21</v>
      </c>
      <c r="K22" s="79" t="s">
        <v>56</v>
      </c>
      <c r="L22" s="83">
        <v>840</v>
      </c>
      <c r="M22" s="84"/>
      <c r="N22" s="84">
        <v>840</v>
      </c>
    </row>
    <row r="23" spans="1:14" s="2" customFormat="1" ht="56.25" customHeight="1" thickBot="1" x14ac:dyDescent="0.25">
      <c r="A23" s="65"/>
      <c r="B23" s="85" t="s">
        <v>57</v>
      </c>
      <c r="C23" s="86" t="s">
        <v>58</v>
      </c>
      <c r="D23" s="86" t="s">
        <v>59</v>
      </c>
      <c r="E23" s="86" t="s">
        <v>60</v>
      </c>
      <c r="F23" s="87">
        <v>1</v>
      </c>
      <c r="G23" s="86" t="s">
        <v>61</v>
      </c>
      <c r="H23" s="88">
        <v>200000</v>
      </c>
      <c r="I23" s="89" t="s">
        <v>62</v>
      </c>
      <c r="J23" s="90">
        <v>32000</v>
      </c>
      <c r="K23" s="86" t="s">
        <v>63</v>
      </c>
      <c r="L23" s="90">
        <v>32000</v>
      </c>
      <c r="M23" s="91"/>
      <c r="N23" s="91">
        <v>32000</v>
      </c>
    </row>
    <row r="24" spans="1:14" s="2" customFormat="1" ht="30.75" customHeight="1" x14ac:dyDescent="0.2">
      <c r="A24" s="65"/>
      <c r="B24" s="92" t="s">
        <v>64</v>
      </c>
      <c r="C24" s="93"/>
      <c r="D24" s="94"/>
      <c r="E24" s="93"/>
      <c r="F24" s="95"/>
      <c r="G24" s="94"/>
      <c r="H24" s="96">
        <v>240000</v>
      </c>
      <c r="I24" s="97"/>
      <c r="J24" s="94"/>
      <c r="K24" s="97"/>
      <c r="L24" s="98">
        <v>32840</v>
      </c>
      <c r="M24" s="99">
        <v>0.75</v>
      </c>
      <c r="N24" s="100">
        <v>8210</v>
      </c>
    </row>
    <row r="25" spans="1:14" ht="23.25" customHeight="1" thickBot="1" x14ac:dyDescent="0.25">
      <c r="A25" s="65"/>
      <c r="B25" s="101" t="s">
        <v>65</v>
      </c>
      <c r="C25" s="102"/>
      <c r="D25" s="102"/>
      <c r="E25" s="103"/>
      <c r="F25" s="104"/>
      <c r="G25" s="105"/>
      <c r="H25" s="104" t="s">
        <v>66</v>
      </c>
      <c r="I25" s="106"/>
      <c r="J25" s="105"/>
      <c r="K25" s="107"/>
      <c r="L25" s="104" t="s">
        <v>67</v>
      </c>
      <c r="M25" s="108"/>
      <c r="N25" s="108" t="s">
        <v>68</v>
      </c>
    </row>
    <row r="26" spans="1:14" ht="20.25" customHeight="1" x14ac:dyDescent="0.25">
      <c r="A26" s="65"/>
      <c r="B26" s="65"/>
      <c r="C26" s="65"/>
      <c r="D26" s="66"/>
      <c r="E26" s="68"/>
      <c r="F26" s="20"/>
      <c r="G26" s="29"/>
      <c r="H26" s="18"/>
      <c r="I26" s="21"/>
      <c r="J26" s="22"/>
    </row>
    <row r="27" spans="1:14" ht="16.5" customHeight="1" x14ac:dyDescent="0.25">
      <c r="A27" s="65"/>
      <c r="B27" s="65"/>
      <c r="C27" s="65"/>
      <c r="D27" s="66"/>
      <c r="E27" s="68"/>
      <c r="F27" s="20"/>
      <c r="G27" s="29"/>
      <c r="H27" s="18"/>
      <c r="I27" s="21"/>
      <c r="J27" s="22"/>
    </row>
    <row r="28" spans="1:14" ht="18" customHeight="1" x14ac:dyDescent="0.25">
      <c r="A28" s="65"/>
      <c r="B28" s="65"/>
      <c r="C28" s="65"/>
      <c r="D28" s="66"/>
      <c r="E28" s="68"/>
      <c r="F28" s="20"/>
      <c r="G28" s="29"/>
      <c r="H28" s="18"/>
      <c r="I28" s="21"/>
      <c r="J28" s="22"/>
    </row>
    <row r="29" spans="1:14" ht="18" customHeight="1" x14ac:dyDescent="0.25">
      <c r="A29" s="65"/>
      <c r="B29" s="65"/>
      <c r="C29" s="65"/>
      <c r="D29" s="66"/>
      <c r="E29" s="68"/>
      <c r="F29" s="20"/>
      <c r="G29" s="29"/>
      <c r="H29" s="18"/>
      <c r="I29" s="21"/>
      <c r="J29" s="22"/>
    </row>
    <row r="30" spans="1:14" ht="19.5" customHeight="1" x14ac:dyDescent="0.25">
      <c r="A30" s="65"/>
      <c r="B30" s="112" t="s">
        <v>71</v>
      </c>
      <c r="C30" s="65"/>
      <c r="D30" s="66"/>
      <c r="E30" s="68"/>
      <c r="F30" s="20"/>
      <c r="G30" s="29"/>
      <c r="H30" s="18"/>
      <c r="I30" s="21"/>
      <c r="J30" s="22"/>
    </row>
    <row r="31" spans="1:14" ht="18" customHeight="1" x14ac:dyDescent="0.2">
      <c r="A31" s="9"/>
      <c r="B31" s="123"/>
      <c r="C31" s="123"/>
      <c r="D31" s="123"/>
      <c r="E31" s="123"/>
      <c r="F31" s="123"/>
      <c r="G31" s="26"/>
      <c r="H31" s="127"/>
      <c r="I31" s="127"/>
      <c r="J31" s="28"/>
    </row>
    <row r="32" spans="1:14" ht="13.5" customHeight="1" x14ac:dyDescent="0.2">
      <c r="A32" s="9"/>
      <c r="B32" s="128"/>
      <c r="C32" s="128"/>
      <c r="D32" s="128"/>
      <c r="E32" s="128"/>
      <c r="F32" s="128"/>
      <c r="G32" s="128"/>
      <c r="H32" s="128"/>
      <c r="I32" s="128"/>
      <c r="J32" s="128"/>
    </row>
    <row r="33" spans="1:10" ht="15.75" x14ac:dyDescent="0.2">
      <c r="A33" s="31"/>
      <c r="B33" s="130"/>
      <c r="C33" s="130"/>
      <c r="D33" s="32"/>
      <c r="E33" s="32"/>
      <c r="F33" s="33"/>
      <c r="G33" s="34"/>
      <c r="H33" s="35"/>
      <c r="I33" s="32"/>
      <c r="J33" s="32"/>
    </row>
    <row r="34" spans="1:10" ht="15.75" x14ac:dyDescent="0.2">
      <c r="A34" s="31"/>
      <c r="B34" s="126"/>
      <c r="C34" s="126"/>
      <c r="D34" s="125"/>
      <c r="E34" s="124"/>
      <c r="F34" s="33"/>
      <c r="G34" s="34"/>
      <c r="H34" s="36"/>
      <c r="I34" s="21"/>
      <c r="J34" s="22"/>
    </row>
    <row r="35" spans="1:10" ht="15.75" x14ac:dyDescent="0.2">
      <c r="A35" s="31"/>
      <c r="B35" s="129"/>
      <c r="C35" s="126"/>
      <c r="D35" s="125"/>
      <c r="E35" s="124"/>
      <c r="F35" s="20"/>
      <c r="G35" s="20"/>
      <c r="H35" s="36"/>
      <c r="I35" s="21"/>
      <c r="J35" s="22"/>
    </row>
    <row r="36" spans="1:10" ht="15.75" x14ac:dyDescent="0.2">
      <c r="A36" s="31"/>
      <c r="B36" s="126"/>
      <c r="C36" s="126"/>
      <c r="D36" s="125"/>
      <c r="E36" s="124"/>
      <c r="F36" s="20"/>
      <c r="G36" s="20"/>
      <c r="H36" s="36"/>
      <c r="I36" s="21"/>
      <c r="J36" s="22"/>
    </row>
    <row r="37" spans="1:10" ht="15.75" x14ac:dyDescent="0.2">
      <c r="A37" s="9"/>
      <c r="B37" s="126"/>
      <c r="C37" s="126"/>
      <c r="D37" s="125"/>
      <c r="E37" s="124"/>
      <c r="F37" s="20"/>
      <c r="G37" s="20"/>
      <c r="H37" s="36"/>
      <c r="I37" s="21"/>
      <c r="J37" s="22"/>
    </row>
    <row r="38" spans="1:10" ht="15.75" x14ac:dyDescent="0.2">
      <c r="A38" s="9"/>
      <c r="B38" s="126"/>
      <c r="C38" s="126"/>
      <c r="D38" s="125"/>
      <c r="E38" s="124"/>
      <c r="F38" s="20"/>
      <c r="G38" s="20"/>
      <c r="H38" s="36"/>
      <c r="I38" s="21"/>
      <c r="J38" s="22"/>
    </row>
    <row r="39" spans="1:10" ht="15.75" x14ac:dyDescent="0.2">
      <c r="A39" s="9"/>
      <c r="B39" s="126"/>
      <c r="C39" s="126"/>
      <c r="D39" s="125"/>
      <c r="E39" s="124"/>
      <c r="F39" s="20"/>
      <c r="G39" s="20"/>
      <c r="H39" s="36"/>
      <c r="I39" s="21"/>
      <c r="J39" s="22"/>
    </row>
    <row r="40" spans="1:10" ht="15.75" x14ac:dyDescent="0.2">
      <c r="A40" s="9"/>
      <c r="B40" s="126"/>
      <c r="C40" s="126"/>
      <c r="D40" s="125"/>
      <c r="E40" s="124"/>
      <c r="F40" s="20"/>
      <c r="G40" s="20"/>
      <c r="H40" s="36"/>
      <c r="I40" s="21"/>
      <c r="J40" s="22"/>
    </row>
    <row r="41" spans="1:10" ht="15.75" x14ac:dyDescent="0.2">
      <c r="A41" s="9"/>
      <c r="B41" s="126"/>
      <c r="C41" s="126"/>
      <c r="D41" s="125"/>
      <c r="E41" s="124"/>
      <c r="F41" s="20"/>
      <c r="G41" s="20"/>
      <c r="H41" s="36"/>
      <c r="I41" s="21"/>
      <c r="J41" s="22"/>
    </row>
    <row r="42" spans="1:10" ht="15.75" x14ac:dyDescent="0.2">
      <c r="A42" s="9"/>
      <c r="B42" s="126"/>
      <c r="C42" s="126"/>
      <c r="D42" s="125"/>
      <c r="E42" s="124"/>
      <c r="F42" s="20"/>
      <c r="G42" s="20"/>
      <c r="H42" s="36"/>
      <c r="I42" s="21"/>
      <c r="J42" s="22"/>
    </row>
    <row r="43" spans="1:10" ht="15.75" x14ac:dyDescent="0.2">
      <c r="A43" s="9"/>
      <c r="B43" s="23"/>
      <c r="C43" s="23"/>
      <c r="D43" s="125"/>
      <c r="E43" s="124"/>
      <c r="F43" s="20"/>
      <c r="G43" s="20"/>
      <c r="H43" s="36"/>
      <c r="I43" s="21"/>
      <c r="J43" s="22"/>
    </row>
    <row r="44" spans="1:10" ht="15.75" x14ac:dyDescent="0.2">
      <c r="A44" s="9"/>
      <c r="B44" s="23"/>
      <c r="C44" s="23"/>
      <c r="D44" s="125"/>
      <c r="E44" s="124"/>
      <c r="F44" s="20"/>
      <c r="G44" s="20"/>
      <c r="H44" s="36"/>
      <c r="I44" s="21"/>
      <c r="J44" s="22"/>
    </row>
    <row r="45" spans="1:10" ht="15.75" x14ac:dyDescent="0.2">
      <c r="A45" s="9"/>
      <c r="B45" s="23"/>
      <c r="C45" s="23"/>
      <c r="D45" s="125"/>
      <c r="E45" s="124"/>
      <c r="F45" s="20"/>
      <c r="G45" s="20"/>
      <c r="H45" s="36"/>
      <c r="I45" s="21"/>
      <c r="J45" s="22"/>
    </row>
    <row r="46" spans="1:10" ht="18.75" x14ac:dyDescent="0.2">
      <c r="A46" s="9"/>
      <c r="B46" s="123"/>
      <c r="C46" s="123"/>
      <c r="D46" s="123"/>
      <c r="E46" s="123"/>
      <c r="F46" s="123"/>
      <c r="G46" s="26"/>
      <c r="H46" s="27"/>
      <c r="I46" s="26"/>
      <c r="J46" s="28"/>
    </row>
  </sheetData>
  <mergeCells count="26">
    <mergeCell ref="H31:I31"/>
    <mergeCell ref="B32:J32"/>
    <mergeCell ref="B39:C39"/>
    <mergeCell ref="B40:C40"/>
    <mergeCell ref="B41:C41"/>
    <mergeCell ref="B31:F31"/>
    <mergeCell ref="B35:C35"/>
    <mergeCell ref="B36:C36"/>
    <mergeCell ref="B34:C34"/>
    <mergeCell ref="B33:C33"/>
    <mergeCell ref="B11:C11"/>
    <mergeCell ref="B12:C12"/>
    <mergeCell ref="B9:C9"/>
    <mergeCell ref="B46:F46"/>
    <mergeCell ref="E34:E45"/>
    <mergeCell ref="D34:D45"/>
    <mergeCell ref="B37:C37"/>
    <mergeCell ref="B38:C38"/>
    <mergeCell ref="B42:C42"/>
    <mergeCell ref="C2:D2"/>
    <mergeCell ref="C3:D3"/>
    <mergeCell ref="C4:D4"/>
    <mergeCell ref="C5:D5"/>
    <mergeCell ref="B10:C10"/>
    <mergeCell ref="B7:J7"/>
    <mergeCell ref="B8:C8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6"/>
  <sheetViews>
    <sheetView showGridLines="0" topLeftCell="A9" zoomScale="87" zoomScaleNormal="87" workbookViewId="0">
      <selection activeCell="B37" sqref="B37:C37"/>
    </sheetView>
  </sheetViews>
  <sheetFormatPr defaultRowHeight="12.75" x14ac:dyDescent="0.2"/>
  <cols>
    <col min="1" max="1" width="3.5703125" style="8" customWidth="1"/>
    <col min="2" max="2" width="25.7109375" style="8" customWidth="1"/>
    <col min="3" max="3" width="22.42578125" style="8" customWidth="1"/>
    <col min="4" max="4" width="15.85546875" style="8" customWidth="1"/>
    <col min="5" max="5" width="58.5703125" style="8" customWidth="1"/>
    <col min="6" max="6" width="14.5703125" style="8" customWidth="1"/>
    <col min="7" max="7" width="18.42578125" style="8" customWidth="1"/>
    <col min="8" max="8" width="12.7109375" style="8" customWidth="1"/>
    <col min="9" max="9" width="19.5703125" style="8" bestFit="1" customWidth="1"/>
    <col min="10" max="10" width="27.85546875" style="8" customWidth="1"/>
    <col min="11" max="11" width="20.28515625" style="8" customWidth="1"/>
    <col min="12" max="12" width="17.140625" style="8" customWidth="1"/>
    <col min="13" max="13" width="11.28515625" style="8" bestFit="1" customWidth="1"/>
    <col min="14" max="16384" width="9.140625" style="8"/>
  </cols>
  <sheetData>
    <row r="1" spans="1:10" ht="15.75" customHeight="1" x14ac:dyDescent="0.2"/>
    <row r="2" spans="1:10" ht="20.100000000000001" customHeight="1" x14ac:dyDescent="0.2">
      <c r="B2" s="7" t="s">
        <v>0</v>
      </c>
      <c r="C2" s="113" t="s">
        <v>1</v>
      </c>
      <c r="D2" s="113"/>
    </row>
    <row r="3" spans="1:10" ht="20.100000000000001" customHeight="1" x14ac:dyDescent="0.2">
      <c r="B3" s="7" t="s">
        <v>2</v>
      </c>
      <c r="C3" s="113" t="s">
        <v>3</v>
      </c>
      <c r="D3" s="113"/>
    </row>
    <row r="4" spans="1:10" ht="20.100000000000001" customHeight="1" x14ac:dyDescent="0.2">
      <c r="B4" s="7" t="s">
        <v>4</v>
      </c>
      <c r="C4" s="114" t="s">
        <v>5</v>
      </c>
      <c r="D4" s="115"/>
    </row>
    <row r="5" spans="1:10" ht="20.100000000000001" customHeight="1" x14ac:dyDescent="0.2">
      <c r="B5" s="7" t="s">
        <v>6</v>
      </c>
      <c r="C5" s="114" t="s">
        <v>7</v>
      </c>
      <c r="D5" s="115"/>
    </row>
    <row r="6" spans="1:10" ht="20.100000000000001" customHeight="1" x14ac:dyDescent="0.2"/>
    <row r="7" spans="1:10" s="9" customFormat="1" ht="21" x14ac:dyDescent="0.2">
      <c r="B7" s="118" t="s">
        <v>8</v>
      </c>
      <c r="C7" s="118"/>
      <c r="D7" s="118"/>
      <c r="E7" s="118"/>
      <c r="F7" s="118"/>
      <c r="G7" s="118"/>
      <c r="H7" s="118"/>
      <c r="I7" s="118"/>
      <c r="J7" s="118"/>
    </row>
    <row r="8" spans="1:10" s="9" customFormat="1" ht="25.5" x14ac:dyDescent="0.2">
      <c r="B8" s="119" t="s">
        <v>9</v>
      </c>
      <c r="C8" s="120"/>
      <c r="D8" s="10" t="s">
        <v>10</v>
      </c>
      <c r="E8" s="10" t="s">
        <v>11</v>
      </c>
      <c r="F8" s="11" t="s">
        <v>12</v>
      </c>
      <c r="G8" s="12" t="s">
        <v>13</v>
      </c>
      <c r="H8" s="13" t="s">
        <v>14</v>
      </c>
      <c r="I8" s="10" t="s">
        <v>15</v>
      </c>
      <c r="J8" s="10" t="s">
        <v>16</v>
      </c>
    </row>
    <row r="9" spans="1:10" s="9" customFormat="1" ht="16.5" customHeight="1" x14ac:dyDescent="0.2">
      <c r="B9" s="121" t="s">
        <v>17</v>
      </c>
      <c r="C9" s="122"/>
      <c r="D9" s="14"/>
      <c r="E9" s="15" t="s">
        <v>18</v>
      </c>
      <c r="F9" s="16" t="s">
        <v>19</v>
      </c>
      <c r="G9" s="38">
        <v>20</v>
      </c>
      <c r="H9" s="58">
        <v>0.25</v>
      </c>
      <c r="I9" s="57">
        <v>15514.83</v>
      </c>
      <c r="J9" s="17">
        <f>I9*H9*G9</f>
        <v>77574.149999999994</v>
      </c>
    </row>
    <row r="10" spans="1:10" s="1" customFormat="1" ht="17.25" customHeight="1" x14ac:dyDescent="0.2">
      <c r="A10" s="19"/>
      <c r="B10" s="116" t="s">
        <v>20</v>
      </c>
      <c r="C10" s="117"/>
      <c r="D10" s="14"/>
      <c r="E10" s="15" t="s">
        <v>21</v>
      </c>
      <c r="F10" s="30" t="s">
        <v>19</v>
      </c>
      <c r="G10" s="37">
        <v>4</v>
      </c>
      <c r="H10" s="58">
        <v>0.25</v>
      </c>
      <c r="I10" s="17">
        <v>6164</v>
      </c>
      <c r="J10" s="17">
        <f>G10*H10*I10</f>
        <v>6164</v>
      </c>
    </row>
    <row r="11" spans="1:10" s="1" customFormat="1" ht="17.25" customHeight="1" x14ac:dyDescent="0.2">
      <c r="A11" s="19"/>
      <c r="B11" s="116" t="s">
        <v>22</v>
      </c>
      <c r="C11" s="117"/>
      <c r="D11" s="14"/>
      <c r="E11" s="15" t="s">
        <v>21</v>
      </c>
      <c r="F11" s="30" t="s">
        <v>19</v>
      </c>
      <c r="G11" s="37">
        <v>4</v>
      </c>
      <c r="H11" s="58">
        <v>0.25</v>
      </c>
      <c r="I11" s="17">
        <v>7134</v>
      </c>
      <c r="J11" s="17">
        <f>G11*H11*I11</f>
        <v>7134</v>
      </c>
    </row>
    <row r="12" spans="1:10" s="1" customFormat="1" ht="17.25" customHeight="1" x14ac:dyDescent="0.2">
      <c r="A12" s="19"/>
      <c r="B12" s="116" t="s">
        <v>22</v>
      </c>
      <c r="C12" s="117"/>
      <c r="D12" s="14"/>
      <c r="E12" s="15" t="s">
        <v>23</v>
      </c>
      <c r="F12" s="30" t="s">
        <v>19</v>
      </c>
      <c r="G12" s="37">
        <v>4</v>
      </c>
      <c r="H12" s="30">
        <v>0.375</v>
      </c>
      <c r="I12" s="17">
        <v>7134</v>
      </c>
      <c r="J12" s="17">
        <f>G12*H12*I12</f>
        <v>10701</v>
      </c>
    </row>
    <row r="13" spans="1:10" s="1" customFormat="1" ht="17.25" customHeight="1" x14ac:dyDescent="0.2">
      <c r="A13" s="19"/>
      <c r="B13" s="39" t="s">
        <v>24</v>
      </c>
      <c r="C13" s="40"/>
      <c r="D13" s="14"/>
      <c r="E13" s="15" t="s">
        <v>25</v>
      </c>
      <c r="F13" s="30" t="s">
        <v>26</v>
      </c>
      <c r="G13" s="59">
        <v>22</v>
      </c>
      <c r="H13" s="61">
        <v>1</v>
      </c>
      <c r="I13" s="57">
        <v>15514.83</v>
      </c>
      <c r="J13" s="17">
        <f>I13*H13*G13</f>
        <v>341326.26</v>
      </c>
    </row>
    <row r="14" spans="1:10" s="1" customFormat="1" ht="21.75" customHeight="1" x14ac:dyDescent="0.35">
      <c r="A14" s="19"/>
      <c r="B14" s="48"/>
      <c r="C14" s="49"/>
      <c r="D14" s="50"/>
      <c r="E14" s="51"/>
      <c r="F14" s="52"/>
      <c r="G14" s="60">
        <f>SUM(G9:G13)</f>
        <v>54</v>
      </c>
      <c r="H14" s="53"/>
      <c r="I14" s="54"/>
      <c r="J14" s="25">
        <f>SUM(J9:J13)</f>
        <v>442899.41000000003</v>
      </c>
    </row>
    <row r="15" spans="1:10" s="9" customFormat="1" ht="26.25" customHeight="1" x14ac:dyDescent="0.25">
      <c r="B15" s="23"/>
      <c r="C15" s="23"/>
      <c r="D15" s="14"/>
      <c r="E15" s="24"/>
      <c r="F15" s="20"/>
      <c r="G15" s="18"/>
      <c r="H15" s="18"/>
      <c r="I15" s="111" t="s">
        <v>27</v>
      </c>
      <c r="J15" s="62">
        <v>0.7</v>
      </c>
    </row>
    <row r="16" spans="1:10" s="9" customFormat="1" ht="24.75" customHeight="1" x14ac:dyDescent="0.25">
      <c r="B16" s="23"/>
      <c r="C16" s="23"/>
      <c r="D16" s="14"/>
      <c r="E16" s="24"/>
      <c r="F16" s="20"/>
      <c r="G16" s="18"/>
      <c r="H16" s="18"/>
      <c r="I16" s="56" t="s">
        <v>28</v>
      </c>
      <c r="J16" s="64">
        <f>J14-J14*J15</f>
        <v>132869.82300000003</v>
      </c>
    </row>
    <row r="17" spans="1:12" s="9" customFormat="1" ht="19.5" customHeight="1" x14ac:dyDescent="0.25">
      <c r="B17" s="65" t="s">
        <v>70</v>
      </c>
      <c r="C17" s="65"/>
      <c r="D17" s="65"/>
      <c r="E17" s="24"/>
      <c r="F17" s="20"/>
      <c r="G17" s="18"/>
      <c r="H17" s="18"/>
      <c r="I17" s="21"/>
      <c r="J17" s="22"/>
    </row>
    <row r="18" spans="1:12" s="9" customFormat="1" ht="15.75" x14ac:dyDescent="0.25">
      <c r="C18" s="65"/>
      <c r="D18" s="65"/>
      <c r="E18" s="24"/>
      <c r="F18" s="20"/>
      <c r="G18" s="18"/>
      <c r="H18" s="18"/>
      <c r="I18" s="21"/>
      <c r="J18" s="22"/>
    </row>
    <row r="19" spans="1:12" s="9" customFormat="1" ht="15.75" x14ac:dyDescent="0.25">
      <c r="B19" s="112" t="s">
        <v>71</v>
      </c>
      <c r="C19" s="23"/>
      <c r="D19" s="14"/>
      <c r="E19" s="24"/>
      <c r="F19" s="20"/>
      <c r="G19" s="18"/>
      <c r="H19" s="18"/>
      <c r="I19" s="21"/>
      <c r="J19" s="22"/>
    </row>
    <row r="20" spans="1:12" s="3" customFormat="1" ht="19.5" customHeight="1" x14ac:dyDescent="0.2">
      <c r="G20" s="4"/>
      <c r="H20" s="4"/>
      <c r="I20" s="2"/>
      <c r="J20" s="5"/>
      <c r="L20" s="6"/>
    </row>
    <row r="21" spans="1:12" s="2" customFormat="1" ht="17.25" hidden="1" x14ac:dyDescent="0.2">
      <c r="A21" s="130"/>
      <c r="B21" s="130"/>
      <c r="C21" s="32"/>
      <c r="D21" s="32"/>
      <c r="E21" s="32"/>
      <c r="F21" s="33"/>
      <c r="G21" s="34"/>
      <c r="H21" s="35"/>
      <c r="I21" s="32"/>
      <c r="J21" s="32"/>
      <c r="L21" s="3"/>
    </row>
    <row r="22" spans="1:12" s="2" customFormat="1" ht="15.75" hidden="1" x14ac:dyDescent="0.25">
      <c r="A22" s="126"/>
      <c r="B22" s="126"/>
      <c r="C22" s="126"/>
      <c r="D22" s="125"/>
      <c r="E22" s="124"/>
      <c r="F22" s="20"/>
      <c r="G22" s="29"/>
      <c r="H22" s="18"/>
      <c r="I22" s="21"/>
      <c r="J22" s="22"/>
    </row>
    <row r="23" spans="1:12" s="2" customFormat="1" ht="15.75" hidden="1" x14ac:dyDescent="0.25">
      <c r="A23" s="126"/>
      <c r="B23" s="126"/>
      <c r="C23" s="126"/>
      <c r="D23" s="125"/>
      <c r="E23" s="124"/>
      <c r="F23" s="20"/>
      <c r="G23" s="29"/>
      <c r="H23" s="18"/>
      <c r="I23" s="21"/>
      <c r="J23" s="22"/>
    </row>
    <row r="24" spans="1:12" s="2" customFormat="1" ht="15.75" hidden="1" x14ac:dyDescent="0.25">
      <c r="A24" s="126"/>
      <c r="B24" s="126"/>
      <c r="C24" s="126"/>
      <c r="D24" s="125"/>
      <c r="E24" s="124"/>
      <c r="F24" s="20"/>
      <c r="G24" s="29"/>
      <c r="H24" s="18"/>
      <c r="I24" s="21"/>
      <c r="J24" s="22"/>
    </row>
    <row r="25" spans="1:12" ht="15.75" hidden="1" x14ac:dyDescent="0.25">
      <c r="A25" s="126"/>
      <c r="B25" s="126"/>
      <c r="C25" s="126"/>
      <c r="D25" s="125"/>
      <c r="E25" s="124"/>
      <c r="F25" s="20"/>
      <c r="G25" s="29"/>
      <c r="H25" s="18"/>
      <c r="I25" s="21"/>
      <c r="J25" s="22"/>
      <c r="L25" s="2"/>
    </row>
    <row r="26" spans="1:12" ht="15.75" hidden="1" x14ac:dyDescent="0.25">
      <c r="A26" s="126"/>
      <c r="B26" s="126"/>
      <c r="C26" s="126"/>
      <c r="D26" s="125"/>
      <c r="E26" s="124"/>
      <c r="F26" s="20"/>
      <c r="G26" s="29"/>
      <c r="H26" s="18"/>
      <c r="I26" s="21"/>
      <c r="J26" s="22"/>
    </row>
    <row r="27" spans="1:12" ht="15.75" hidden="1" x14ac:dyDescent="0.25">
      <c r="A27" s="126"/>
      <c r="B27" s="126"/>
      <c r="C27" s="126"/>
      <c r="D27" s="125"/>
      <c r="E27" s="124"/>
      <c r="F27" s="20"/>
      <c r="G27" s="29"/>
      <c r="H27" s="18"/>
      <c r="I27" s="21"/>
      <c r="J27" s="22"/>
    </row>
    <row r="28" spans="1:12" ht="15.75" hidden="1" x14ac:dyDescent="0.25">
      <c r="A28" s="126"/>
      <c r="B28" s="126"/>
      <c r="C28" s="126"/>
      <c r="D28" s="125"/>
      <c r="E28" s="124"/>
      <c r="F28" s="20"/>
      <c r="G28" s="29"/>
      <c r="H28" s="18"/>
      <c r="I28" s="21"/>
      <c r="J28" s="22"/>
    </row>
    <row r="29" spans="1:12" ht="15.75" hidden="1" x14ac:dyDescent="0.25">
      <c r="A29" s="126"/>
      <c r="B29" s="126"/>
      <c r="C29" s="126"/>
      <c r="D29" s="125"/>
      <c r="E29" s="124"/>
      <c r="F29" s="20"/>
      <c r="G29" s="29"/>
      <c r="H29" s="18"/>
      <c r="I29" s="21"/>
      <c r="J29" s="22"/>
    </row>
    <row r="30" spans="1:12" ht="15.75" hidden="1" x14ac:dyDescent="0.25">
      <c r="A30" s="131"/>
      <c r="B30" s="131"/>
      <c r="C30" s="131"/>
      <c r="D30" s="125"/>
      <c r="E30" s="124"/>
      <c r="F30" s="20"/>
      <c r="G30" s="29"/>
      <c r="H30" s="18"/>
      <c r="I30" s="21"/>
      <c r="J30" s="22"/>
    </row>
    <row r="31" spans="1:12" ht="27" hidden="1" customHeight="1" x14ac:dyDescent="0.2">
      <c r="A31" s="9"/>
      <c r="B31" s="123"/>
      <c r="C31" s="123"/>
      <c r="D31" s="123"/>
      <c r="E31" s="123"/>
      <c r="F31" s="123"/>
      <c r="G31" s="26"/>
      <c r="H31" s="127"/>
      <c r="I31" s="127"/>
      <c r="J31" s="28"/>
    </row>
    <row r="32" spans="1:12" ht="27" customHeight="1" x14ac:dyDescent="0.2">
      <c r="A32" s="9"/>
      <c r="B32" s="128"/>
      <c r="C32" s="128"/>
      <c r="D32" s="128"/>
      <c r="E32" s="128"/>
      <c r="F32" s="128"/>
      <c r="G32" s="128"/>
      <c r="H32" s="128"/>
      <c r="I32" s="128"/>
      <c r="J32" s="128"/>
    </row>
    <row r="33" spans="1:10" ht="15.75" x14ac:dyDescent="0.2">
      <c r="A33" s="31"/>
      <c r="B33" s="130"/>
      <c r="C33" s="130"/>
      <c r="D33" s="32"/>
      <c r="E33" s="32"/>
      <c r="F33" s="33"/>
      <c r="G33" s="34"/>
      <c r="H33" s="35"/>
      <c r="I33" s="32"/>
      <c r="J33" s="32"/>
    </row>
    <row r="34" spans="1:10" ht="15.75" x14ac:dyDescent="0.2">
      <c r="A34" s="31"/>
      <c r="B34" s="126"/>
      <c r="C34" s="126"/>
      <c r="D34" s="125"/>
      <c r="E34" s="124"/>
      <c r="F34" s="33"/>
      <c r="G34" s="34"/>
      <c r="H34" s="36"/>
      <c r="I34" s="21"/>
      <c r="J34" s="22"/>
    </row>
    <row r="35" spans="1:10" ht="15.75" x14ac:dyDescent="0.2">
      <c r="A35" s="31"/>
      <c r="B35" s="129"/>
      <c r="C35" s="126"/>
      <c r="D35" s="125"/>
      <c r="E35" s="124"/>
      <c r="F35" s="20"/>
      <c r="G35" s="20"/>
      <c r="H35" s="36"/>
      <c r="I35" s="21"/>
      <c r="J35" s="22"/>
    </row>
    <row r="36" spans="1:10" ht="15.75" x14ac:dyDescent="0.2">
      <c r="A36" s="31"/>
      <c r="B36" s="126"/>
      <c r="C36" s="126"/>
      <c r="D36" s="125"/>
      <c r="E36" s="124"/>
      <c r="F36" s="20"/>
      <c r="G36" s="20"/>
      <c r="H36" s="36"/>
      <c r="I36" s="21"/>
      <c r="J36" s="22"/>
    </row>
    <row r="37" spans="1:10" ht="15.75" x14ac:dyDescent="0.2">
      <c r="A37" s="9"/>
      <c r="B37" s="126"/>
      <c r="C37" s="126"/>
      <c r="D37" s="125"/>
      <c r="E37" s="124"/>
      <c r="F37" s="20"/>
      <c r="G37" s="20"/>
      <c r="H37" s="36"/>
      <c r="I37" s="21"/>
      <c r="J37" s="22"/>
    </row>
    <row r="38" spans="1:10" ht="15.75" x14ac:dyDescent="0.2">
      <c r="A38" s="9"/>
      <c r="B38" s="126"/>
      <c r="C38" s="126"/>
      <c r="D38" s="125"/>
      <c r="E38" s="124"/>
      <c r="F38" s="20"/>
      <c r="G38" s="20"/>
      <c r="H38" s="36"/>
      <c r="I38" s="21"/>
      <c r="J38" s="22"/>
    </row>
    <row r="39" spans="1:10" ht="15.75" x14ac:dyDescent="0.2">
      <c r="A39" s="9"/>
      <c r="B39" s="126"/>
      <c r="C39" s="126"/>
      <c r="D39" s="125"/>
      <c r="E39" s="124"/>
      <c r="F39" s="20"/>
      <c r="G39" s="20"/>
      <c r="H39" s="36"/>
      <c r="I39" s="21"/>
      <c r="J39" s="22"/>
    </row>
    <row r="40" spans="1:10" ht="15.75" x14ac:dyDescent="0.2">
      <c r="A40" s="9"/>
      <c r="B40" s="126"/>
      <c r="C40" s="126"/>
      <c r="D40" s="125"/>
      <c r="E40" s="124"/>
      <c r="F40" s="20"/>
      <c r="G40" s="20"/>
      <c r="H40" s="36"/>
      <c r="I40" s="21"/>
      <c r="J40" s="22"/>
    </row>
    <row r="41" spans="1:10" ht="15.75" x14ac:dyDescent="0.2">
      <c r="A41" s="9"/>
      <c r="B41" s="126"/>
      <c r="C41" s="126"/>
      <c r="D41" s="125"/>
      <c r="E41" s="124"/>
      <c r="F41" s="20"/>
      <c r="G41" s="20"/>
      <c r="H41" s="36"/>
      <c r="I41" s="21"/>
      <c r="J41" s="22"/>
    </row>
    <row r="42" spans="1:10" ht="15.75" x14ac:dyDescent="0.2">
      <c r="A42" s="9"/>
      <c r="B42" s="126"/>
      <c r="C42" s="126"/>
      <c r="D42" s="125"/>
      <c r="E42" s="124"/>
      <c r="F42" s="20"/>
      <c r="G42" s="20"/>
      <c r="H42" s="36"/>
      <c r="I42" s="21"/>
      <c r="J42" s="22"/>
    </row>
    <row r="43" spans="1:10" ht="15.75" x14ac:dyDescent="0.2">
      <c r="A43" s="9"/>
      <c r="B43" s="23"/>
      <c r="C43" s="23"/>
      <c r="D43" s="125"/>
      <c r="E43" s="124"/>
      <c r="F43" s="20"/>
      <c r="G43" s="20"/>
      <c r="H43" s="36"/>
      <c r="I43" s="21"/>
      <c r="J43" s="22"/>
    </row>
    <row r="44" spans="1:10" ht="15.75" x14ac:dyDescent="0.2">
      <c r="A44" s="9"/>
      <c r="B44" s="23"/>
      <c r="C44" s="23"/>
      <c r="D44" s="125"/>
      <c r="E44" s="124"/>
      <c r="F44" s="20"/>
      <c r="G44" s="20"/>
      <c r="H44" s="36"/>
      <c r="I44" s="21"/>
      <c r="J44" s="22"/>
    </row>
    <row r="45" spans="1:10" ht="15.75" x14ac:dyDescent="0.2">
      <c r="A45" s="9"/>
      <c r="B45" s="23"/>
      <c r="C45" s="23"/>
      <c r="D45" s="125"/>
      <c r="E45" s="124"/>
      <c r="F45" s="20"/>
      <c r="G45" s="20"/>
      <c r="H45" s="36"/>
      <c r="I45" s="21"/>
      <c r="J45" s="22"/>
    </row>
    <row r="46" spans="1:10" ht="18.75" x14ac:dyDescent="0.2">
      <c r="A46" s="9"/>
      <c r="B46" s="123"/>
      <c r="C46" s="123"/>
      <c r="D46" s="123"/>
      <c r="E46" s="123"/>
      <c r="F46" s="123"/>
      <c r="G46" s="26"/>
      <c r="H46" s="27"/>
      <c r="I46" s="26"/>
      <c r="J46" s="28"/>
    </row>
  </sheetData>
  <mergeCells count="38">
    <mergeCell ref="B46:F46"/>
    <mergeCell ref="B33:C33"/>
    <mergeCell ref="B34:C34"/>
    <mergeCell ref="D34:D45"/>
    <mergeCell ref="E34:E45"/>
    <mergeCell ref="B35:C35"/>
    <mergeCell ref="B36:C36"/>
    <mergeCell ref="B37:C37"/>
    <mergeCell ref="B38:C38"/>
    <mergeCell ref="B39:C39"/>
    <mergeCell ref="B40:C40"/>
    <mergeCell ref="A30:C30"/>
    <mergeCell ref="B31:F31"/>
    <mergeCell ref="H31:I31"/>
    <mergeCell ref="B41:C41"/>
    <mergeCell ref="B42:C42"/>
    <mergeCell ref="B10:C10"/>
    <mergeCell ref="B11:C11"/>
    <mergeCell ref="B12:C12"/>
    <mergeCell ref="B9:C9"/>
    <mergeCell ref="B32:J32"/>
    <mergeCell ref="A21:B21"/>
    <mergeCell ref="A22:C22"/>
    <mergeCell ref="D22:D30"/>
    <mergeCell ref="E22:E30"/>
    <mergeCell ref="A23:C23"/>
    <mergeCell ref="A24:C24"/>
    <mergeCell ref="A25:C25"/>
    <mergeCell ref="A26:C26"/>
    <mergeCell ref="A27:C27"/>
    <mergeCell ref="A28:C28"/>
    <mergeCell ref="A29:C29"/>
    <mergeCell ref="B8:C8"/>
    <mergeCell ref="C2:D2"/>
    <mergeCell ref="C3:D3"/>
    <mergeCell ref="C4:D4"/>
    <mergeCell ref="C5:D5"/>
    <mergeCell ref="B7:J7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6"/>
  <sheetViews>
    <sheetView showGridLines="0" topLeftCell="A8" zoomScale="87" zoomScaleNormal="87" workbookViewId="0">
      <selection activeCell="B20" sqref="B20"/>
    </sheetView>
  </sheetViews>
  <sheetFormatPr defaultRowHeight="12.75" x14ac:dyDescent="0.2"/>
  <cols>
    <col min="1" max="1" width="3.5703125" style="8" customWidth="1"/>
    <col min="2" max="2" width="25.7109375" style="8" customWidth="1"/>
    <col min="3" max="3" width="22.42578125" style="8" customWidth="1"/>
    <col min="4" max="4" width="15.85546875" style="8" customWidth="1"/>
    <col min="5" max="5" width="58.5703125" style="8" customWidth="1"/>
    <col min="6" max="6" width="14.5703125" style="8" customWidth="1"/>
    <col min="7" max="7" width="18.42578125" style="8" customWidth="1"/>
    <col min="8" max="8" width="12.7109375" style="8" customWidth="1"/>
    <col min="9" max="9" width="19.5703125" style="8" bestFit="1" customWidth="1"/>
    <col min="10" max="10" width="25.5703125" style="8" customWidth="1"/>
    <col min="11" max="11" width="20.28515625" style="8" customWidth="1"/>
    <col min="12" max="12" width="17.140625" style="8" customWidth="1"/>
    <col min="13" max="13" width="11.28515625" style="8" bestFit="1" customWidth="1"/>
    <col min="14" max="16384" width="9.140625" style="8"/>
  </cols>
  <sheetData>
    <row r="1" spans="1:10" ht="15.75" customHeight="1" x14ac:dyDescent="0.2"/>
    <row r="2" spans="1:10" ht="20.100000000000001" customHeight="1" x14ac:dyDescent="0.2">
      <c r="B2" s="7" t="s">
        <v>0</v>
      </c>
      <c r="C2" s="113" t="s">
        <v>1</v>
      </c>
      <c r="D2" s="113"/>
    </row>
    <row r="3" spans="1:10" ht="20.100000000000001" customHeight="1" x14ac:dyDescent="0.2">
      <c r="B3" s="7" t="s">
        <v>2</v>
      </c>
      <c r="C3" s="113" t="s">
        <v>3</v>
      </c>
      <c r="D3" s="113"/>
    </row>
    <row r="4" spans="1:10" ht="20.100000000000001" customHeight="1" x14ac:dyDescent="0.2">
      <c r="B4" s="7" t="s">
        <v>4</v>
      </c>
      <c r="C4" s="114" t="s">
        <v>5</v>
      </c>
      <c r="D4" s="115"/>
    </row>
    <row r="5" spans="1:10" ht="20.100000000000001" customHeight="1" x14ac:dyDescent="0.2">
      <c r="B5" s="7" t="s">
        <v>6</v>
      </c>
      <c r="C5" s="114" t="s">
        <v>7</v>
      </c>
      <c r="D5" s="115"/>
    </row>
    <row r="6" spans="1:10" ht="20.100000000000001" customHeight="1" x14ac:dyDescent="0.2"/>
    <row r="7" spans="1:10" s="9" customFormat="1" ht="21" x14ac:dyDescent="0.2">
      <c r="B7" s="118" t="s">
        <v>8</v>
      </c>
      <c r="C7" s="118"/>
      <c r="D7" s="118"/>
      <c r="E7" s="118"/>
      <c r="F7" s="118"/>
      <c r="G7" s="118"/>
      <c r="H7" s="118"/>
      <c r="I7" s="118"/>
      <c r="J7" s="118"/>
    </row>
    <row r="8" spans="1:10" s="9" customFormat="1" ht="25.5" x14ac:dyDescent="0.2">
      <c r="B8" s="119" t="s">
        <v>9</v>
      </c>
      <c r="C8" s="120"/>
      <c r="D8" s="10" t="s">
        <v>10</v>
      </c>
      <c r="E8" s="10" t="s">
        <v>11</v>
      </c>
      <c r="F8" s="11" t="s">
        <v>12</v>
      </c>
      <c r="G8" s="12" t="s">
        <v>13</v>
      </c>
      <c r="H8" s="13" t="s">
        <v>14</v>
      </c>
      <c r="I8" s="10" t="s">
        <v>15</v>
      </c>
      <c r="J8" s="10" t="s">
        <v>16</v>
      </c>
    </row>
    <row r="9" spans="1:10" s="9" customFormat="1" ht="16.5" customHeight="1" x14ac:dyDescent="0.2">
      <c r="B9" s="121" t="s">
        <v>17</v>
      </c>
      <c r="C9" s="122"/>
      <c r="D9" s="14"/>
      <c r="E9" s="15" t="s">
        <v>18</v>
      </c>
      <c r="F9" s="16" t="s">
        <v>19</v>
      </c>
      <c r="G9" s="38">
        <v>16</v>
      </c>
      <c r="H9" s="58">
        <v>0.25</v>
      </c>
      <c r="I9" s="57">
        <v>15514.83</v>
      </c>
      <c r="J9" s="17">
        <f>I9*H9*G9</f>
        <v>62059.32</v>
      </c>
    </row>
    <row r="10" spans="1:10" s="1" customFormat="1" ht="17.25" customHeight="1" x14ac:dyDescent="0.2">
      <c r="A10" s="19"/>
      <c r="B10" s="116" t="s">
        <v>20</v>
      </c>
      <c r="C10" s="117"/>
      <c r="D10" s="14"/>
      <c r="E10" s="15" t="s">
        <v>21</v>
      </c>
      <c r="F10" s="30" t="s">
        <v>19</v>
      </c>
      <c r="G10" s="37">
        <v>4</v>
      </c>
      <c r="H10" s="58">
        <v>0.25</v>
      </c>
      <c r="I10" s="17">
        <v>6164</v>
      </c>
      <c r="J10" s="17">
        <f>G10*H10*I10</f>
        <v>6164</v>
      </c>
    </row>
    <row r="11" spans="1:10" s="1" customFormat="1" ht="17.25" customHeight="1" x14ac:dyDescent="0.2">
      <c r="A11" s="19"/>
      <c r="B11" s="116" t="s">
        <v>22</v>
      </c>
      <c r="C11" s="117"/>
      <c r="D11" s="14"/>
      <c r="E11" s="15" t="s">
        <v>21</v>
      </c>
      <c r="F11" s="30" t="s">
        <v>19</v>
      </c>
      <c r="G11" s="37">
        <v>4</v>
      </c>
      <c r="H11" s="58">
        <v>0.25</v>
      </c>
      <c r="I11" s="17">
        <v>7134</v>
      </c>
      <c r="J11" s="17">
        <f>G11*H11*I11</f>
        <v>7134</v>
      </c>
    </row>
    <row r="12" spans="1:10" s="1" customFormat="1" ht="17.25" customHeight="1" x14ac:dyDescent="0.2">
      <c r="A12" s="19"/>
      <c r="B12" s="116" t="s">
        <v>22</v>
      </c>
      <c r="C12" s="117"/>
      <c r="D12" s="14"/>
      <c r="E12" s="15" t="s">
        <v>23</v>
      </c>
      <c r="F12" s="30" t="s">
        <v>19</v>
      </c>
      <c r="G12" s="37">
        <v>4</v>
      </c>
      <c r="H12" s="30">
        <v>0.375</v>
      </c>
      <c r="I12" s="17">
        <v>7134</v>
      </c>
      <c r="J12" s="17">
        <f>G12*H12*I12</f>
        <v>10701</v>
      </c>
    </row>
    <row r="13" spans="1:10" s="1" customFormat="1" ht="17.25" customHeight="1" x14ac:dyDescent="0.2">
      <c r="A13" s="19"/>
      <c r="B13" s="121" t="s">
        <v>17</v>
      </c>
      <c r="C13" s="122"/>
      <c r="D13" s="14"/>
      <c r="E13" s="15" t="s">
        <v>29</v>
      </c>
      <c r="F13" s="30" t="s">
        <v>26</v>
      </c>
      <c r="G13" s="37">
        <v>17</v>
      </c>
      <c r="H13" s="61">
        <v>1</v>
      </c>
      <c r="I13" s="57">
        <v>15514.83</v>
      </c>
      <c r="J13" s="17">
        <f>I13*H13*G13</f>
        <v>263752.11</v>
      </c>
    </row>
    <row r="14" spans="1:10" s="1" customFormat="1" ht="21.75" customHeight="1" x14ac:dyDescent="0.35">
      <c r="A14" s="19"/>
      <c r="B14" s="48"/>
      <c r="C14" s="49"/>
      <c r="D14" s="50"/>
      <c r="E14" s="51"/>
      <c r="F14" s="52"/>
      <c r="G14" s="60">
        <f>SUM(G9:G13)</f>
        <v>45</v>
      </c>
      <c r="H14" s="53"/>
      <c r="I14" s="54"/>
      <c r="J14" s="25">
        <f>SUM(J9:J13)</f>
        <v>349810.43</v>
      </c>
    </row>
    <row r="15" spans="1:10" s="9" customFormat="1" ht="21.75" customHeight="1" x14ac:dyDescent="0.25">
      <c r="B15" s="23"/>
      <c r="C15" s="23"/>
      <c r="D15" s="14"/>
      <c r="E15" s="24"/>
      <c r="F15" s="20"/>
      <c r="G15" s="18"/>
      <c r="H15" s="18"/>
      <c r="I15" s="55" t="s">
        <v>27</v>
      </c>
      <c r="J15" s="62">
        <v>0.65</v>
      </c>
    </row>
    <row r="16" spans="1:10" s="9" customFormat="1" ht="26.25" customHeight="1" x14ac:dyDescent="0.25">
      <c r="B16" s="23"/>
      <c r="C16" s="23"/>
      <c r="D16" s="14"/>
      <c r="E16" s="24"/>
      <c r="F16" s="20"/>
      <c r="G16" s="18"/>
      <c r="H16" s="18"/>
      <c r="I16" s="56" t="s">
        <v>28</v>
      </c>
      <c r="J16" s="64">
        <f>J14-J14*J15</f>
        <v>122433.65049999999</v>
      </c>
    </row>
    <row r="17" spans="1:12" s="9" customFormat="1" ht="15.75" customHeight="1" x14ac:dyDescent="0.25">
      <c r="B17" s="65" t="s">
        <v>70</v>
      </c>
      <c r="C17" s="65"/>
      <c r="D17" s="65"/>
      <c r="E17" s="24"/>
      <c r="F17" s="20"/>
      <c r="G17" s="18"/>
      <c r="H17" s="18"/>
      <c r="I17" s="21"/>
      <c r="J17" s="22"/>
    </row>
    <row r="18" spans="1:12" s="9" customFormat="1" ht="15.75" x14ac:dyDescent="0.25">
      <c r="C18" s="65"/>
      <c r="D18" s="65"/>
      <c r="E18" s="24"/>
      <c r="F18" s="20"/>
      <c r="G18" s="18"/>
      <c r="H18" s="18"/>
      <c r="I18" s="21"/>
      <c r="J18" s="22"/>
    </row>
    <row r="19" spans="1:12" s="9" customFormat="1" ht="15.75" x14ac:dyDescent="0.25">
      <c r="B19" s="23"/>
      <c r="C19" s="23"/>
      <c r="D19" s="14"/>
      <c r="E19" s="24"/>
      <c r="F19" s="20"/>
      <c r="G19" s="18"/>
      <c r="H19" s="18"/>
      <c r="I19" s="21"/>
      <c r="J19" s="22"/>
    </row>
    <row r="20" spans="1:12" s="3" customFormat="1" ht="19.5" customHeight="1" x14ac:dyDescent="0.25">
      <c r="B20" s="112" t="s">
        <v>71</v>
      </c>
      <c r="G20" s="4"/>
      <c r="H20" s="4"/>
      <c r="I20" s="2"/>
      <c r="J20" s="5"/>
      <c r="L20" s="6"/>
    </row>
    <row r="21" spans="1:12" s="2" customFormat="1" ht="17.25" hidden="1" x14ac:dyDescent="0.2">
      <c r="A21" s="130"/>
      <c r="B21" s="130"/>
      <c r="C21" s="32"/>
      <c r="D21" s="32"/>
      <c r="E21" s="32"/>
      <c r="F21" s="33"/>
      <c r="G21" s="34"/>
      <c r="H21" s="35"/>
      <c r="I21" s="32"/>
      <c r="J21" s="32"/>
      <c r="L21" s="3"/>
    </row>
    <row r="22" spans="1:12" s="2" customFormat="1" ht="15.75" hidden="1" x14ac:dyDescent="0.25">
      <c r="A22" s="126"/>
      <c r="B22" s="126"/>
      <c r="C22" s="126"/>
      <c r="D22" s="125"/>
      <c r="E22" s="124"/>
      <c r="F22" s="20"/>
      <c r="G22" s="29"/>
      <c r="H22" s="18"/>
      <c r="I22" s="21"/>
      <c r="J22" s="22"/>
    </row>
    <row r="23" spans="1:12" s="2" customFormat="1" ht="15.75" hidden="1" x14ac:dyDescent="0.25">
      <c r="A23" s="126"/>
      <c r="B23" s="126"/>
      <c r="C23" s="126"/>
      <c r="D23" s="125"/>
      <c r="E23" s="124"/>
      <c r="F23" s="20"/>
      <c r="G23" s="29"/>
      <c r="H23" s="18"/>
      <c r="I23" s="21"/>
      <c r="J23" s="22"/>
    </row>
    <row r="24" spans="1:12" s="2" customFormat="1" ht="15.75" hidden="1" x14ac:dyDescent="0.25">
      <c r="A24" s="126"/>
      <c r="B24" s="126"/>
      <c r="C24" s="126"/>
      <c r="D24" s="125"/>
      <c r="E24" s="124"/>
      <c r="F24" s="20"/>
      <c r="G24" s="29"/>
      <c r="H24" s="18"/>
      <c r="I24" s="21"/>
      <c r="J24" s="22"/>
    </row>
    <row r="25" spans="1:12" ht="15.75" hidden="1" x14ac:dyDescent="0.25">
      <c r="A25" s="126"/>
      <c r="B25" s="126"/>
      <c r="C25" s="126"/>
      <c r="D25" s="125"/>
      <c r="E25" s="124"/>
      <c r="F25" s="20"/>
      <c r="G25" s="29"/>
      <c r="H25" s="18"/>
      <c r="I25" s="21"/>
      <c r="J25" s="22"/>
      <c r="L25" s="2"/>
    </row>
    <row r="26" spans="1:12" ht="15.75" hidden="1" x14ac:dyDescent="0.25">
      <c r="A26" s="126"/>
      <c r="B26" s="126"/>
      <c r="C26" s="126"/>
      <c r="D26" s="125"/>
      <c r="E26" s="124"/>
      <c r="F26" s="20"/>
      <c r="G26" s="29"/>
      <c r="H26" s="18"/>
      <c r="I26" s="21"/>
      <c r="J26" s="22"/>
    </row>
    <row r="27" spans="1:12" ht="15.75" hidden="1" x14ac:dyDescent="0.25">
      <c r="A27" s="126"/>
      <c r="B27" s="126"/>
      <c r="C27" s="126"/>
      <c r="D27" s="125"/>
      <c r="E27" s="124"/>
      <c r="F27" s="20"/>
      <c r="G27" s="29"/>
      <c r="H27" s="18"/>
      <c r="I27" s="21"/>
      <c r="J27" s="22"/>
    </row>
    <row r="28" spans="1:12" ht="15.75" hidden="1" x14ac:dyDescent="0.25">
      <c r="A28" s="126"/>
      <c r="B28" s="126"/>
      <c r="C28" s="126"/>
      <c r="D28" s="125"/>
      <c r="E28" s="124"/>
      <c r="F28" s="20"/>
      <c r="G28" s="29"/>
      <c r="H28" s="18"/>
      <c r="I28" s="21"/>
      <c r="J28" s="22"/>
    </row>
    <row r="29" spans="1:12" ht="15.75" hidden="1" x14ac:dyDescent="0.25">
      <c r="A29" s="126"/>
      <c r="B29" s="126"/>
      <c r="C29" s="126"/>
      <c r="D29" s="125"/>
      <c r="E29" s="124"/>
      <c r="F29" s="20"/>
      <c r="G29" s="29"/>
      <c r="H29" s="18"/>
      <c r="I29" s="21"/>
      <c r="J29" s="22"/>
    </row>
    <row r="30" spans="1:12" ht="15.75" hidden="1" x14ac:dyDescent="0.25">
      <c r="A30" s="131"/>
      <c r="B30" s="131"/>
      <c r="C30" s="131"/>
      <c r="D30" s="125"/>
      <c r="E30" s="124"/>
      <c r="F30" s="20"/>
      <c r="G30" s="29"/>
      <c r="H30" s="18"/>
      <c r="I30" s="21"/>
      <c r="J30" s="22"/>
    </row>
    <row r="31" spans="1:12" ht="27" hidden="1" customHeight="1" x14ac:dyDescent="0.2">
      <c r="A31" s="9"/>
      <c r="B31" s="123"/>
      <c r="C31" s="123"/>
      <c r="D31" s="123"/>
      <c r="E31" s="123"/>
      <c r="F31" s="123"/>
      <c r="G31" s="26"/>
      <c r="H31" s="127"/>
      <c r="I31" s="127"/>
      <c r="J31" s="28"/>
    </row>
    <row r="32" spans="1:12" ht="27" customHeight="1" x14ac:dyDescent="0.2">
      <c r="A32" s="9"/>
      <c r="B32" s="128"/>
      <c r="C32" s="128"/>
      <c r="D32" s="128"/>
      <c r="E32" s="128"/>
      <c r="F32" s="128"/>
      <c r="G32" s="128"/>
      <c r="H32" s="128"/>
      <c r="I32" s="128"/>
      <c r="J32" s="128"/>
    </row>
    <row r="33" spans="1:10" ht="15.75" x14ac:dyDescent="0.2">
      <c r="A33" s="31"/>
      <c r="B33" s="130"/>
      <c r="C33" s="130"/>
      <c r="D33" s="32"/>
      <c r="E33" s="32"/>
      <c r="F33" s="33"/>
      <c r="G33" s="34"/>
      <c r="H33" s="35"/>
      <c r="I33" s="32"/>
      <c r="J33" s="32"/>
    </row>
    <row r="34" spans="1:10" ht="15.75" x14ac:dyDescent="0.2">
      <c r="A34" s="31"/>
      <c r="B34" s="126"/>
      <c r="C34" s="126"/>
      <c r="D34" s="125"/>
      <c r="E34" s="124"/>
      <c r="F34" s="33"/>
      <c r="G34" s="34"/>
      <c r="H34" s="36"/>
      <c r="I34" s="21"/>
      <c r="J34" s="22"/>
    </row>
    <row r="35" spans="1:10" ht="15.75" x14ac:dyDescent="0.2">
      <c r="A35" s="31"/>
      <c r="B35" s="129"/>
      <c r="C35" s="126"/>
      <c r="D35" s="125"/>
      <c r="E35" s="124"/>
      <c r="F35" s="20"/>
      <c r="G35" s="20"/>
      <c r="H35" s="36"/>
      <c r="I35" s="21"/>
      <c r="J35" s="22"/>
    </row>
    <row r="36" spans="1:10" ht="15.75" x14ac:dyDescent="0.2">
      <c r="A36" s="31"/>
      <c r="B36" s="126"/>
      <c r="C36" s="126"/>
      <c r="D36" s="125"/>
      <c r="E36" s="124"/>
      <c r="F36" s="20"/>
      <c r="G36" s="20"/>
      <c r="H36" s="36"/>
      <c r="I36" s="21"/>
      <c r="J36" s="22"/>
    </row>
    <row r="37" spans="1:10" ht="15.75" x14ac:dyDescent="0.2">
      <c r="A37" s="9"/>
      <c r="B37" s="126"/>
      <c r="C37" s="126"/>
      <c r="D37" s="125"/>
      <c r="E37" s="124"/>
      <c r="F37" s="20"/>
      <c r="G37" s="20"/>
      <c r="H37" s="36"/>
      <c r="I37" s="21"/>
      <c r="J37" s="22"/>
    </row>
    <row r="38" spans="1:10" ht="15.75" x14ac:dyDescent="0.2">
      <c r="A38" s="9"/>
      <c r="B38" s="126"/>
      <c r="C38" s="126"/>
      <c r="D38" s="125"/>
      <c r="E38" s="124"/>
      <c r="F38" s="20"/>
      <c r="G38" s="20"/>
      <c r="H38" s="36"/>
      <c r="I38" s="21"/>
      <c r="J38" s="22"/>
    </row>
    <row r="39" spans="1:10" ht="15.75" x14ac:dyDescent="0.2">
      <c r="A39" s="9"/>
      <c r="B39" s="126"/>
      <c r="C39" s="126"/>
      <c r="D39" s="125"/>
      <c r="E39" s="124"/>
      <c r="F39" s="20"/>
      <c r="G39" s="20"/>
      <c r="H39" s="36"/>
      <c r="I39" s="21"/>
      <c r="J39" s="22"/>
    </row>
    <row r="40" spans="1:10" ht="15.75" x14ac:dyDescent="0.2">
      <c r="A40" s="9"/>
      <c r="B40" s="126"/>
      <c r="C40" s="126"/>
      <c r="D40" s="125"/>
      <c r="E40" s="124"/>
      <c r="F40" s="20"/>
      <c r="G40" s="20"/>
      <c r="H40" s="36"/>
      <c r="I40" s="21"/>
      <c r="J40" s="22"/>
    </row>
    <row r="41" spans="1:10" ht="15.75" x14ac:dyDescent="0.2">
      <c r="A41" s="9"/>
      <c r="B41" s="126"/>
      <c r="C41" s="126"/>
      <c r="D41" s="125"/>
      <c r="E41" s="124"/>
      <c r="F41" s="20"/>
      <c r="G41" s="20"/>
      <c r="H41" s="36"/>
      <c r="I41" s="21"/>
      <c r="J41" s="22"/>
    </row>
    <row r="42" spans="1:10" ht="15.75" x14ac:dyDescent="0.2">
      <c r="A42" s="9"/>
      <c r="B42" s="126"/>
      <c r="C42" s="126"/>
      <c r="D42" s="125"/>
      <c r="E42" s="124"/>
      <c r="F42" s="20"/>
      <c r="G42" s="20"/>
      <c r="H42" s="36"/>
      <c r="I42" s="21"/>
      <c r="J42" s="22"/>
    </row>
    <row r="43" spans="1:10" ht="15.75" x14ac:dyDescent="0.2">
      <c r="A43" s="9"/>
      <c r="B43" s="23"/>
      <c r="C43" s="23"/>
      <c r="D43" s="125"/>
      <c r="E43" s="124"/>
      <c r="F43" s="20"/>
      <c r="G43" s="20"/>
      <c r="H43" s="36"/>
      <c r="I43" s="21"/>
      <c r="J43" s="22"/>
    </row>
    <row r="44" spans="1:10" ht="15.75" x14ac:dyDescent="0.2">
      <c r="A44" s="9"/>
      <c r="B44" s="23"/>
      <c r="C44" s="23"/>
      <c r="D44" s="125"/>
      <c r="E44" s="124"/>
      <c r="F44" s="20"/>
      <c r="G44" s="20"/>
      <c r="H44" s="36"/>
      <c r="I44" s="21"/>
      <c r="J44" s="22"/>
    </row>
    <row r="45" spans="1:10" ht="15.75" x14ac:dyDescent="0.2">
      <c r="A45" s="9"/>
      <c r="B45" s="23"/>
      <c r="C45" s="23"/>
      <c r="D45" s="125"/>
      <c r="E45" s="124"/>
      <c r="F45" s="20"/>
      <c r="G45" s="20"/>
      <c r="H45" s="36"/>
      <c r="I45" s="21"/>
      <c r="J45" s="22"/>
    </row>
    <row r="46" spans="1:10" ht="18.75" x14ac:dyDescent="0.2">
      <c r="A46" s="9"/>
      <c r="B46" s="123"/>
      <c r="C46" s="123"/>
      <c r="D46" s="123"/>
      <c r="E46" s="123"/>
      <c r="F46" s="123"/>
      <c r="G46" s="26"/>
      <c r="H46" s="27"/>
      <c r="I46" s="26"/>
      <c r="J46" s="28"/>
    </row>
  </sheetData>
  <mergeCells count="39">
    <mergeCell ref="B37:C37"/>
    <mergeCell ref="B41:C41"/>
    <mergeCell ref="B42:C42"/>
    <mergeCell ref="B46:F46"/>
    <mergeCell ref="B33:C33"/>
    <mergeCell ref="B34:C34"/>
    <mergeCell ref="D34:D45"/>
    <mergeCell ref="E34:E45"/>
    <mergeCell ref="B32:J32"/>
    <mergeCell ref="B39:C39"/>
    <mergeCell ref="B40:C40"/>
    <mergeCell ref="A28:C28"/>
    <mergeCell ref="A29:C29"/>
    <mergeCell ref="A30:C30"/>
    <mergeCell ref="B31:F31"/>
    <mergeCell ref="B35:C35"/>
    <mergeCell ref="B36:C36"/>
    <mergeCell ref="H31:I31"/>
    <mergeCell ref="D22:D30"/>
    <mergeCell ref="E22:E30"/>
    <mergeCell ref="A24:C24"/>
    <mergeCell ref="A25:C25"/>
    <mergeCell ref="A26:C26"/>
    <mergeCell ref="B38:C38"/>
    <mergeCell ref="B8:C8"/>
    <mergeCell ref="A27:C27"/>
    <mergeCell ref="B10:C10"/>
    <mergeCell ref="B11:C11"/>
    <mergeCell ref="A21:B21"/>
    <mergeCell ref="A22:C22"/>
    <mergeCell ref="A23:C23"/>
    <mergeCell ref="B13:C13"/>
    <mergeCell ref="B9:C9"/>
    <mergeCell ref="B12:C12"/>
    <mergeCell ref="C2:D2"/>
    <mergeCell ref="C3:D3"/>
    <mergeCell ref="C4:D4"/>
    <mergeCell ref="C5:D5"/>
    <mergeCell ref="B7:J7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D6"/>
  <sheetViews>
    <sheetView workbookViewId="0">
      <selection activeCell="C14" sqref="C14"/>
    </sheetView>
  </sheetViews>
  <sheetFormatPr defaultRowHeight="12.75" x14ac:dyDescent="0.2"/>
  <cols>
    <col min="1" max="1" width="23.42578125" customWidth="1"/>
    <col min="2" max="2" width="16.85546875" customWidth="1"/>
    <col min="3" max="3" width="19.28515625" customWidth="1"/>
    <col min="4" max="4" width="18.85546875" customWidth="1"/>
  </cols>
  <sheetData>
    <row r="3" spans="1:4" x14ac:dyDescent="0.2">
      <c r="A3" s="41" t="s">
        <v>30</v>
      </c>
      <c r="B3" s="41" t="s">
        <v>31</v>
      </c>
      <c r="C3" s="41" t="s">
        <v>32</v>
      </c>
      <c r="D3" s="41" t="s">
        <v>33</v>
      </c>
    </row>
    <row r="4" spans="1:4" ht="22.5" customHeight="1" x14ac:dyDescent="0.2">
      <c r="A4" s="43" t="s">
        <v>34</v>
      </c>
      <c r="B4" s="42">
        <v>6</v>
      </c>
      <c r="C4" s="45">
        <v>473</v>
      </c>
      <c r="D4" s="45">
        <f>C4*B4</f>
        <v>2838</v>
      </c>
    </row>
    <row r="5" spans="1:4" ht="36.75" customHeight="1" x14ac:dyDescent="0.2">
      <c r="A5" s="47" t="s">
        <v>35</v>
      </c>
      <c r="B5" s="42">
        <v>6</v>
      </c>
      <c r="C5" s="45"/>
      <c r="D5" s="45">
        <v>2000</v>
      </c>
    </row>
    <row r="6" spans="1:4" ht="35.25" customHeight="1" x14ac:dyDescent="0.2">
      <c r="A6" s="44" t="s">
        <v>36</v>
      </c>
      <c r="B6" s="44">
        <f>SUM(B4:B5)</f>
        <v>12</v>
      </c>
      <c r="C6" s="46"/>
      <c r="D6" s="46">
        <f>SUM(D4:D5)</f>
        <v>4838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Cota Ouro</vt:lpstr>
      <vt:lpstr>Cota Prata</vt:lpstr>
      <vt:lpstr>Cota Bronze</vt:lpstr>
      <vt:lpstr>Custo de Produção 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Larissa do Amparo Costa</cp:lastModifiedBy>
  <cp:revision/>
  <dcterms:created xsi:type="dcterms:W3CDTF">2010-10-14T19:08:52Z</dcterms:created>
  <dcterms:modified xsi:type="dcterms:W3CDTF">2025-12-16T21:18:02Z</dcterms:modified>
  <cp:category/>
  <cp:contentStatus/>
</cp:coreProperties>
</file>